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firstSheet="13" activeTab="17"/>
  </bookViews>
  <sheets>
    <sheet name="部门财务收支预算总表01-1" sheetId="3" r:id="rId1"/>
    <sheet name="部门收入预算表01-2" sheetId="4" r:id="rId2"/>
    <sheet name="部门支出预算表01-3 " sheetId="5" r:id="rId3"/>
    <sheet name="部门财政拨款收支预算总表02-1" sheetId="6" r:id="rId4"/>
    <sheet name="一般公共预算支出预算表02-2" sheetId="7" r:id="rId5"/>
    <sheet name="一般公共预算“三公”经费支出预算表03" sheetId="8" r:id="rId6"/>
    <sheet name="部门“三公”经费预算表03-1" sheetId="9" r:id="rId7"/>
    <sheet name="部门基本支出预算表（人员类、运转类公用经费项目）04" sheetId="10" r:id="rId8"/>
    <sheet name="部门项目支出预算表（其他运转类、特定目标类项目）05-1" sheetId="11" r:id="rId9"/>
    <sheet name="部门项目支出绩效目标表05-2" sheetId="12" r:id="rId10"/>
    <sheet name="部门政府性基金预算支出预算表06" sheetId="13" r:id="rId11"/>
    <sheet name="部门政府采购预算表07 " sheetId="14" r:id="rId12"/>
    <sheet name="部门政府购买服务预算表08 " sheetId="15" r:id="rId13"/>
    <sheet name="对下转移支付预算表09-1" sheetId="16" r:id="rId14"/>
    <sheet name="对下转移支付绩效目标表09-2" sheetId="17" r:id="rId15"/>
    <sheet name="新增资产配置表10" sheetId="18" r:id="rId16"/>
    <sheet name="上级补助项目支出预算表11" sheetId="19" r:id="rId17"/>
    <sheet name="部门项目中期规划预算表12" sheetId="20" r:id="rId18"/>
  </sheets>
  <calcPr calcId="144525"/>
</workbook>
</file>

<file path=xl/sharedStrings.xml><?xml version="1.0" encoding="utf-8"?>
<sst xmlns="http://schemas.openxmlformats.org/spreadsheetml/2006/main" count="1139" uniqueCount="460">
  <si>
    <t>预算01-1表</t>
  </si>
  <si>
    <t>单位:元</t>
  </si>
  <si>
    <t>收        入</t>
  </si>
  <si>
    <t>支        出</t>
  </si>
  <si>
    <t>项      目</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</si>
  <si>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</si>
  <si>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</si>
  <si>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</si>
  <si>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</si>
  <si>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</si>
  <si>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</si>
  <si>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</si>
  <si>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</si>
  <si>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</si>
  <si>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t>
  </si>
  <si>
    <t>五、教育支出</t>
  </si>
  <si>
    <t>1、事业收入</t>
  </si>
  <si>
    <t>六、科学技术支出</t>
  </si>
  <si>
    <t>2、事业单位经营收入</t>
  </si>
  <si>
    <t>七、文化旅游体育与传媒支出</t>
  </si>
  <si>
    <t>3、上级补助收入</t>
  </si>
  <si>
    <t>八、社会保障和就业支出</t>
  </si>
  <si>
    <t>4、附属单位上缴收入</t>
  </si>
  <si>
    <t>九、社会保险基金支出</t>
  </si>
  <si>
    <t>5、其他收入</t>
  </si>
  <si>
    <t>十、卫生健康支出</t>
  </si>
  <si>
    <t>十一、节能环保支出</t>
  </si>
  <si>
    <t>十二、城乡社区支出</t>
  </si>
  <si>
    <t>十三、农林水支出</t>
  </si>
  <si>
    <t>十四、交通运输支出</t>
  </si>
  <si>
    <t>十五、资源勘探工业信息等支出</t>
  </si>
  <si>
    <t>十六、商业服务业等支出</t>
  </si>
  <si>
    <t>十七、金融支出</t>
  </si>
  <si>
    <t>十八、援助其他地区支出</t>
  </si>
  <si>
    <t>十九、自然资源海洋气象等支出</t>
  </si>
  <si>
    <t>二十、住房保障支出</t>
  </si>
  <si>
    <t>二十一、粮油物资储备支出</t>
  </si>
  <si>
    <t>二十二、国有资本经营预算支出</t>
  </si>
  <si>
    <t>二十三、灾害防治及应急管理支出</t>
  </si>
  <si>
    <t>二十四、预备费</t>
  </si>
  <si>
    <t>二十五、其他支出</t>
  </si>
  <si>
    <t>二十六、转移性支出</t>
  </si>
  <si>
    <t>二十七、债务还本支出</t>
  </si>
  <si>
    <t>二十八、债务付息支出</t>
  </si>
  <si>
    <t>二十九、债务发行费用支出</t>
  </si>
  <si>
    <t>三十、抗疫特别国债安排的支出</t>
  </si>
  <si>
    <t>本年收入合计</t>
  </si>
  <si>
    <t>本年支出合计</t>
  </si>
  <si>
    <t>上年结转结余</t>
  </si>
  <si>
    <t>年终结转结余</t>
  </si>
  <si>
    <t>1、财政拨款结转结余</t>
  </si>
  <si>
    <t>2、非财政拨款结余</t>
  </si>
  <si>
    <t>收  入  总  计</t>
  </si>
  <si>
    <t>支 出 总 计</t>
  </si>
  <si>
    <t>预算01-2表</t>
  </si>
  <si>
    <t>单位：元</t>
  </si>
  <si>
    <t>部门（单位）代码</t>
  </si>
  <si>
    <t>部门（单位）名称</t>
  </si>
  <si>
    <t>合计</t>
  </si>
  <si>
    <t>本年收入</t>
  </si>
  <si>
    <t>小计</t>
  </si>
  <si>
    <t>一般公共预算</t>
  </si>
  <si>
    <t>政府性基金预算</t>
  </si>
  <si>
    <t>国有资本经营预算</t>
  </si>
  <si>
    <t>财政专户管理资金</t>
  </si>
  <si>
    <t>单位资金</t>
  </si>
  <si>
    <t>事业收入</t>
  </si>
  <si>
    <t>事业单位经营收入</t>
  </si>
  <si>
    <t>上级补助收入</t>
  </si>
  <si>
    <t>附属单位上缴收入</t>
  </si>
  <si>
    <t>其他收入</t>
  </si>
  <si>
    <t>206001</t>
  </si>
  <si>
    <t>楚雄彝族自治州文学艺术界联合会</t>
  </si>
  <si>
    <t>预算01-3表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</si>
  <si>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</si>
  <si>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</si>
  <si>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</si>
  <si>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</si>
  <si>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</si>
  <si>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</si>
  <si>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</si>
  <si>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</si>
  <si>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</si>
  <si>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</si>
  <si>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</si>
  <si>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</si>
  <si>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</si>
  <si>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</si>
  <si>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</si>
  <si>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</si>
  <si>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</si>
  <si>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</si>
  <si>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</si>
  <si>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</si>
  <si>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</si>
  <si>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</si>
  <si>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</si>
  <si>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</si>
  <si>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201</t>
  </si>
  <si>
    <t>一般公共服务支出</t>
  </si>
  <si>
    <t>20129</t>
  </si>
  <si>
    <t>群众团体事务</t>
  </si>
  <si>
    <t>2012901</t>
  </si>
  <si>
    <t>行政运行</t>
  </si>
  <si>
    <t>2012902</t>
  </si>
  <si>
    <t>一般行政管理事务</t>
  </si>
  <si>
    <t>208</t>
  </si>
  <si>
    <t>社会保障和就业支出</t>
  </si>
  <si>
    <t>20805</t>
  </si>
  <si>
    <t>行政事业单位养老支出</t>
  </si>
  <si>
    <t>2080502</t>
  </si>
  <si>
    <t>事业单位离退休</t>
  </si>
  <si>
    <t>2080505</t>
  </si>
  <si>
    <t>机关事业单位基本养老保险缴费支出</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</si>
  <si>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</si>
  <si>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</si>
  <si>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</si>
  <si>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</si>
  <si>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</si>
  <si>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</si>
  <si>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</si>
  <si>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</si>
  <si>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</si>
  <si>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</si>
  <si>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</si>
  <si>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</si>
  <si>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</si>
  <si>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</si>
  <si>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</si>
  <si>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</si>
  <si>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</si>
  <si>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</si>
  <si>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预算02-1表</t>
  </si>
  <si>
    <t>收　　　　　　　　入</t>
  </si>
  <si>
    <t>支　　　　　　　　出</t>
  </si>
  <si>
    <t>项目(按功能分类)</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</si>
  <si>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</si>
  <si>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</si>
  <si>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</si>
  <si>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</si>
  <si>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</si>
  <si>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</si>
  <si>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</si>
  <si>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</si>
  <si>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</si>
  <si>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</si>
  <si>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</si>
  <si>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</si>
  <si>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</si>
  <si>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</si>
  <si>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（九）社会保险基金支出</t>
  </si>
  <si>
    <t>（十）卫生健康支出</t>
  </si>
  <si>
    <t>（十一）节能环保支出</t>
  </si>
  <si>
    <t>（十二）城乡社区支出</t>
  </si>
  <si>
    <t>（十三）农林水支出</t>
  </si>
  <si>
    <t>（十四）交通运输支出</t>
  </si>
  <si>
    <t>（十五）资源勘探工业信息等支出</t>
  </si>
  <si>
    <t>（十六）商业服务业等支出</t>
  </si>
  <si>
    <t>（十七）金融支出</t>
  </si>
  <si>
    <t>（十八）援助其他地区支出</t>
  </si>
  <si>
    <t>（十九）自然资源海洋气象等支出</t>
  </si>
  <si>
    <t>（二十）住房保障支出</t>
  </si>
  <si>
    <t>（二十一）粮油物资储备支出</t>
  </si>
  <si>
    <t>（二十二）国有资本经营预算支出</t>
  </si>
  <si>
    <t>（二十三）灾害防治及应急管理支出</t>
  </si>
  <si>
    <t>（二十四）预备费</t>
  </si>
  <si>
    <t>（二十五）其他支出</t>
  </si>
  <si>
    <t>（二十六）转移性支出</t>
  </si>
  <si>
    <t>（二十七）债务还本支出</t>
  </si>
  <si>
    <t>（二十八）债务付息支出</t>
  </si>
  <si>
    <t>（二十九）债务发行费用支出</t>
  </si>
  <si>
    <t>（三十）抗疫特别国债安排的支出</t>
  </si>
  <si>
    <t>二、年终结转结余</t>
  </si>
  <si>
    <t>支  出  总  计</t>
  </si>
  <si>
    <t>预算02-2表</t>
  </si>
  <si>
    <t>部门预算支出功能分类科目</t>
  </si>
  <si>
    <t>人员经费</t>
  </si>
  <si>
    <t>公用经费</t>
  </si>
  <si>
    <t>合  计</t>
  </si>
  <si>
    <t>预算03表</t>
  </si>
  <si>
    <t>“三公”经费合计</t>
  </si>
  <si>
    <t>因公出国（境）费</t>
  </si>
  <si>
    <t>公务用车购置及运行费</t>
  </si>
  <si>
    <t>公务接待费</t>
  </si>
  <si>
    <t>公务用车购置费</t>
  </si>
  <si>
    <t>公务用车运行费</t>
  </si>
  <si>
    <t>预算03-1表</t>
  </si>
  <si>
    <t>单位编码名称</t>
  </si>
  <si>
    <t>2026年三公经费预算数</t>
  </si>
  <si>
    <t>因公出国（境）</t>
  </si>
  <si>
    <t>公务用车购置及运行维护费</t>
  </si>
  <si>
    <t>2025年三公经费预算数</t>
  </si>
  <si>
    <t>2026年比2025年</t>
  </si>
  <si>
    <t>“三公”经费预算数</t>
  </si>
  <si>
    <t>单位编码</t>
  </si>
  <si>
    <t>单位名称</t>
  </si>
  <si>
    <t>公务用车购置</t>
  </si>
  <si>
    <t>公务用车运行维护费</t>
  </si>
  <si>
    <t>增减（±）</t>
  </si>
  <si>
    <t>增幅（%）</t>
  </si>
  <si>
    <t>预算04表</t>
  </si>
  <si>
    <t>项目单位</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</si>
  <si>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</si>
  <si>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</si>
  <si>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</si>
  <si>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</si>
  <si>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</si>
  <si>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</si>
  <si>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</si>
  <si>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</si>
  <si>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</si>
  <si>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</si>
  <si>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</si>
  <si>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</si>
  <si>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</si>
  <si>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</si>
  <si>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</si>
  <si>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已预拨</t>
  </si>
  <si>
    <t>532300210000000017695</t>
  </si>
  <si>
    <t>行政人员工资支出</t>
  </si>
  <si>
    <t>30101</t>
  </si>
  <si>
    <t>基本工资</t>
  </si>
  <si>
    <t>532300210000000017696</t>
  </si>
  <si>
    <t>事业人员工资支出</t>
  </si>
  <si>
    <t>30102</t>
  </si>
  <si>
    <t>津贴补贴</t>
  </si>
  <si>
    <t>30103</t>
  </si>
  <si>
    <t>奖金</t>
  </si>
  <si>
    <t>532300210000000020164</t>
  </si>
  <si>
    <t>机关综合绩效支出</t>
  </si>
  <si>
    <t>532300210000000020165</t>
  </si>
  <si>
    <t>事业综合绩效支出</t>
  </si>
  <si>
    <t>30107</t>
  </si>
  <si>
    <t>绩效工资</t>
  </si>
  <si>
    <t>532300231100001540264</t>
  </si>
  <si>
    <t>事业人员绩效工资</t>
  </si>
  <si>
    <t>532300210000000017698</t>
  </si>
  <si>
    <t>机关事业单位基本养老保险缴费</t>
  </si>
  <si>
    <t>30108</t>
  </si>
  <si>
    <t>532300210000000017699</t>
  </si>
  <si>
    <t>社会保障缴费</t>
  </si>
  <si>
    <t>30110</t>
  </si>
  <si>
    <t>职工基本医疗保险缴费</t>
  </si>
  <si>
    <t>30111</t>
  </si>
  <si>
    <t>公务员医疗补助缴费</t>
  </si>
  <si>
    <t>30112</t>
  </si>
  <si>
    <t>其他社会保障缴费</t>
  </si>
  <si>
    <t>532300241100002113438</t>
  </si>
  <si>
    <t>工伤保险</t>
  </si>
  <si>
    <t>532300221100000672690</t>
  </si>
  <si>
    <t>失业保险</t>
  </si>
  <si>
    <t>532300210000000017700</t>
  </si>
  <si>
    <t>30113</t>
  </si>
  <si>
    <t>532300210000000017707</t>
  </si>
  <si>
    <t>离退休公用经费</t>
  </si>
  <si>
    <t>30299</t>
  </si>
  <si>
    <t>其他商品和服务支出</t>
  </si>
  <si>
    <t>532300221100000234149</t>
  </si>
  <si>
    <t>工会经费</t>
  </si>
  <si>
    <t>30228</t>
  </si>
  <si>
    <t>532300210000000017704</t>
  </si>
  <si>
    <t>行政人员公务交通补贴</t>
  </si>
  <si>
    <t>30239</t>
  </si>
  <si>
    <t>其他交通费用</t>
  </si>
  <si>
    <t>532300210000000017706</t>
  </si>
  <si>
    <t>公务交通专项经费</t>
  </si>
  <si>
    <t>532300210000000017708</t>
  </si>
  <si>
    <t>一般公用经费</t>
  </si>
  <si>
    <t>30201</t>
  </si>
  <si>
    <t>办公费</t>
  </si>
  <si>
    <t>30211</t>
  </si>
  <si>
    <t>差旅费</t>
  </si>
  <si>
    <t>532300241100002318589</t>
  </si>
  <si>
    <t>30217</t>
  </si>
  <si>
    <t>30227</t>
  </si>
  <si>
    <t>委托业务费</t>
  </si>
  <si>
    <t>532300261100004893923</t>
  </si>
  <si>
    <t>体检费</t>
  </si>
  <si>
    <t>532300210000000017701</t>
  </si>
  <si>
    <t>对个人和家庭的补助</t>
  </si>
  <si>
    <t>30302</t>
  </si>
  <si>
    <t>退休费</t>
  </si>
  <si>
    <t>预算05-1表</t>
  </si>
  <si>
    <t>项目分类</t>
  </si>
  <si>
    <t>经济科目编码</t>
  </si>
  <si>
    <t>经济科目名称</t>
  </si>
  <si>
    <t>本年拨款</t>
  </si>
  <si>
    <t>其中：本次下达</t>
  </si>
  <si>
    <t>2026年走访慰问重点产业企业活动工作经费</t>
  </si>
  <si>
    <t>311 专项业务类</t>
  </si>
  <si>
    <t>532300261100005256954</t>
  </si>
  <si>
    <t>《金沙江文艺》办刊经费</t>
  </si>
  <si>
    <t>532300210000000002293</t>
  </si>
  <si>
    <t>30202</t>
  </si>
  <si>
    <t>印刷费</t>
  </si>
  <si>
    <t>30207</t>
  </si>
  <si>
    <t>邮电费</t>
  </si>
  <si>
    <t>30209</t>
  </si>
  <si>
    <t>物业管理费</t>
  </si>
  <si>
    <t>30226</t>
  </si>
  <si>
    <t>劳务费</t>
  </si>
  <si>
    <t>楚雄州文艺创作扶持工作经费</t>
  </si>
  <si>
    <t>532300210000000002978</t>
  </si>
  <si>
    <t>30215</t>
  </si>
  <si>
    <t>会议费</t>
  </si>
  <si>
    <t>文艺人才培养经费</t>
  </si>
  <si>
    <t>532300210000000002976</t>
  </si>
  <si>
    <t>30216</t>
  </si>
  <si>
    <t>培训费</t>
  </si>
  <si>
    <t>预算05-2表</t>
  </si>
  <si>
    <t>预算15表</t>
  </si>
  <si>
    <t>单位名称（项目名称）</t>
  </si>
  <si>
    <t>项目年度绩效目标</t>
  </si>
  <si>
    <t>一级指标</t>
  </si>
  <si>
    <t>二级指标</t>
  </si>
  <si>
    <t>三级指标</t>
  </si>
  <si>
    <t>指标性质</t>
  </si>
  <si>
    <t>指标值</t>
  </si>
  <si>
    <t>度量单位</t>
  </si>
  <si>
    <t>指标属性</t>
  </si>
  <si>
    <t>指标内容</t>
  </si>
  <si>
    <r>
      <rPr>
        <sz val="11"/>
        <color rgb="FF000000"/>
        <rFont val="Times New Roman"/>
        <charset val="134"/>
      </rPr>
      <t>2026</t>
    </r>
    <r>
      <rPr>
        <sz val="11"/>
        <color rgb="FF000000"/>
        <rFont val="方正书宋_GBK"/>
        <charset val="134"/>
      </rPr>
      <t>年走访慰问重点产业企业活动工作经费</t>
    </r>
  </si>
  <si>
    <t>2026年1月11日开始,由州级领导带队,对部分重点产业企业进行走访慰问。楚雄州重点产业企业共38户。含绿色能源和绿色制造企业、高原特色现代农业和绿色食品制造业等，走访慰问品由州文联提供（春联、福字、字画等文艺用品）。</t>
  </si>
  <si>
    <t>产出指标</t>
  </si>
  <si>
    <t>数量指标</t>
  </si>
  <si>
    <t>提供春联、福字、挂历等150幅以上</t>
  </si>
  <si>
    <t>&gt;=</t>
  </si>
  <si>
    <t>150</t>
  </si>
  <si>
    <t>幅（页）</t>
  </si>
  <si>
    <t>定量指标</t>
  </si>
  <si>
    <t>活动内容：
1、现场文艺演出；
2、现场书写赠送春联、“福”字及绘画作品；
3、赠送文学艺术书籍。提供春联、福字、挂历等150幅以上。</t>
  </si>
  <si>
    <t>时效指标</t>
  </si>
  <si>
    <t>慰问期间组织开展文艺志愿服务活动</t>
  </si>
  <si>
    <t>1场</t>
  </si>
  <si>
    <t>场</t>
  </si>
  <si>
    <t>活动时间：2026年1月20日至2月10日前结束。</t>
  </si>
  <si>
    <t>效益指标</t>
  </si>
  <si>
    <t>社会效益</t>
  </si>
  <si>
    <t>丰富群众文化生活,宣传楚雄文艺</t>
  </si>
  <si>
    <t>90</t>
  </si>
  <si>
    <t>%</t>
  </si>
  <si>
    <t>定性指标</t>
  </si>
  <si>
    <t>在2026年新春佳节来临之际，组织文艺工作者开展以“文艺送祝福 温暖进万家”为主题的系列文艺志愿服务活动，把反映社会主义时代精神和人民群众创造历史精神风貌的文艺作品送到基层干部群众中，满足广大市民日益增长的精神文化需求，把党的温暖和新春的祝福送到千家万户。</t>
  </si>
  <si>
    <t>满意度指标</t>
  </si>
  <si>
    <t>服务对象满意度</t>
  </si>
  <si>
    <t>群众满意度</t>
  </si>
  <si>
    <t>85</t>
  </si>
  <si>
    <t>1、楚雄文学创作将获奖、省级以上刊物发表作品、国家级会员数作为第一工作。继续保持文学创作强劲头，在抓好小说创作的同时，加大力度支持鼓励重大主题、楚雄题材、现实题材原创工作。确保楚雄州作者作品上大报大刊发表的数量增加。2、加强文学创作重点题材的研究，举办楚雄题材文学创作研讨会、专家咨询会，争取一年一个创作题材列入中国作协、省作协作重点扶持项目。
3、一年出版一至二部重点题材文学作品，组织实施好文学创作扶持政策，使文学作品创作、发行、出版再上台阶
4、一年一个会员入中国作协。研究制定国家级文艺家协会会员发展激励机制，推荐一批省级和国家级文艺家协会会员，推进会员发展进度，不断壮大我州文艺中高级人才队伍。
6、修订本完善《楚雄州文联艺术类精品创作扶持办法》，加大其他艺术门类文艺创作扶持力度，繁荣全州文艺工作。</t>
  </si>
  <si>
    <t>文学作品上大报大刊</t>
  </si>
  <si>
    <t>件</t>
  </si>
  <si>
    <t>通过深入贯彻落实各项优惠政策，继续发扬文学创作强劲势头，在抓好文学创作的同时，加大力度支持鼓励其他文艺门类的重大主题、楚雄题材、现实题材原创工作，力争楚雄州作者作品上大报大刊发表的数量不断增加，2026年上全国和省级大刊大报发表的文艺作品在90件以上。</t>
  </si>
  <si>
    <t>质量指标</t>
  </si>
  <si>
    <t>印刷合格率</t>
  </si>
  <si>
    <t>=</t>
  </si>
  <si>
    <t>100</t>
  </si>
  <si>
    <r>
      <rPr>
        <sz val="11"/>
        <color rgb="FF000000"/>
        <rFont val="宋体"/>
        <charset val="134"/>
      </rPr>
      <t>每年编辑出版重点作品</t>
    </r>
    <r>
      <rPr>
        <sz val="11"/>
        <color rgb="FF000000"/>
        <rFont val="Times New Roman"/>
        <charset val="134"/>
      </rPr>
      <t>1</t>
    </r>
    <r>
      <rPr>
        <sz val="11"/>
        <color rgb="FF000000"/>
        <rFont val="宋体"/>
        <charset val="134"/>
      </rPr>
      <t>至</t>
    </r>
    <r>
      <rPr>
        <sz val="11"/>
        <color rgb="FF000000"/>
        <rFont val="Times New Roman"/>
        <charset val="134"/>
      </rPr>
      <t>2</t>
    </r>
    <r>
      <rPr>
        <sz val="11"/>
        <color rgb="FF000000"/>
        <rFont val="宋体"/>
        <charset val="134"/>
      </rPr>
      <t>部，重点题材文学作品创作出版需经费</t>
    </r>
    <r>
      <rPr>
        <sz val="11"/>
        <color rgb="FF000000"/>
        <rFont val="Times New Roman"/>
        <charset val="134"/>
      </rPr>
      <t>15</t>
    </r>
    <r>
      <rPr>
        <sz val="11"/>
        <color rgb="FF000000"/>
        <rFont val="宋体"/>
        <charset val="134"/>
      </rPr>
      <t>万元</t>
    </r>
    <r>
      <rPr>
        <sz val="11"/>
        <color rgb="FF000000"/>
        <rFont val="Times New Roman"/>
        <charset val="134"/>
      </rPr>
      <t>,</t>
    </r>
    <r>
      <rPr>
        <sz val="11"/>
        <color rgb="FF000000"/>
        <rFont val="宋体"/>
        <charset val="134"/>
      </rPr>
      <t>共需出版、印刷费</t>
    </r>
    <r>
      <rPr>
        <sz val="11"/>
        <color rgb="FF000000"/>
        <rFont val="Times New Roman"/>
        <charset val="134"/>
      </rPr>
      <t>8</t>
    </r>
    <r>
      <rPr>
        <sz val="11"/>
        <color rgb="FF000000"/>
        <rFont val="宋体"/>
        <charset val="134"/>
      </rPr>
      <t>万元。</t>
    </r>
  </si>
  <si>
    <t>培训合格率</t>
  </si>
  <si>
    <t>中国作协《诗刊》社楚雄创作基地、“新韵律诗歌”、中国散文之乡相关系列活动、其他文艺门类(美术、书法、摄影等)协会开展文艺培训。</t>
  </si>
  <si>
    <t>重点文艺作品创作出版</t>
  </si>
  <si>
    <t>部</t>
  </si>
  <si>
    <t>组织落实好文艺创作扶持政策，紧密结合州委政府中心工作，加大重点题材的创作力度，通过努力统筹协调和争取，不断推动全州文学作品创作、发行、出版再上台阶，2026年争取支持出版2部以上重点题材的文艺作品。</t>
  </si>
  <si>
    <t>加入国家级协会会员扶持</t>
  </si>
  <si>
    <t>年</t>
  </si>
  <si>
    <t>认真落实文艺人才相关政策，全力培养文艺骨干，积极组织推荐更多的文艺爱好者加入国家级、省级协会，力促每年都有一批会员加入中国文艺家协会，2026年争取有6人加入国家级文艺家协会。</t>
  </si>
  <si>
    <t>文艺创作改稿及培训</t>
  </si>
  <si>
    <t>次</t>
  </si>
  <si>
    <t>提升服务质效，进一步发挥文联“两个优势”，当好文化惠民的服务者，认真组织文艺培训活动，邀请国内名家和名刊主编及编辑到楚培训授课，不断提高文艺素养和创作水平，2026年组织开展2次以上文艺创作培训。</t>
  </si>
  <si>
    <t>组织开展第五届楚雄新韵律诗歌研讨会暨培训班，组织开展全国著名作家楚雄文学采风创作培训班等相关活动</t>
  </si>
  <si>
    <t>进一步深化与《诗刊》社、中国散文学会等平台的合作，组织开展好“中国楚雄新韵律诗歌会”系列活动，培强“中国散文之乡”等文艺品牌，加强建设中国诗歌艺术小镇，促进文旅融合，助推乡村振兴，组织开展第五届楚雄新韵律诗歌研讨会暨培训班，组织开展1次全国著名作家楚雄文学采风创作培训班。</t>
  </si>
  <si>
    <t>群众满意度达85%</t>
  </si>
  <si>
    <t>广大文学爱好者满意。</t>
  </si>
  <si>
    <t>近年来，州文联十分重视文艺家协会的建设，截止目前，州文联先后成立了作家协会、书法家协会、美术家协会、摄影家协会、戏剧家协会、音乐家协会、舞蹈家协会、民间文艺家协会、洞经音乐研究会、文艺评论家协会、彝族文化对外交流协会、电视艺术近家协会12个州级文艺家协会。文艺人才初具规模，为全州文艺繁荣提供了坚强的人才保障。州文联将建立健全州级文艺家协会工作机制。制定和落实州级文艺家协会工作管理办法，充分发挥文艺家协会的创作职能，调动各文艺家创作的主动性和积极性，务实有效地推进作家艺术“深入生活、扎根人民”主题实践活动及创作采风活动，支持广大文艺工作者深入生活、扎根人民、推出更多反映人民心声、鼓舞人民斗志、深受人民喜爱的优秀作品，全年组织文艺家协会开展文艺活动不少于3次。</t>
  </si>
  <si>
    <t>组织开展文艺业务培训</t>
  </si>
  <si>
    <t>举办开展好书协、作协、摄协等文艺协会业务培训2次，每次培训人次30人，时间2天，培训费用2万元。</t>
  </si>
  <si>
    <t>组织开展文艺活动</t>
  </si>
  <si>
    <r>
      <rPr>
        <sz val="11"/>
        <color rgb="FF000000"/>
        <rFont val="宋体"/>
        <charset val="134"/>
      </rPr>
      <t>组织开展好</t>
    </r>
    <r>
      <rPr>
        <sz val="11"/>
        <color rgb="FF000000"/>
        <rFont val="Times New Roman"/>
        <charset val="134"/>
      </rPr>
      <t>“</t>
    </r>
    <r>
      <rPr>
        <sz val="11"/>
        <color rgb="FF000000"/>
        <rFont val="宋体"/>
        <charset val="134"/>
      </rPr>
      <t>遇见楚雄</t>
    </r>
    <r>
      <rPr>
        <sz val="11"/>
        <color rgb="FF000000"/>
        <rFont val="Times New Roman"/>
        <charset val="134"/>
      </rPr>
      <t>”</t>
    </r>
    <r>
      <rPr>
        <sz val="11"/>
        <color rgb="FF000000"/>
        <rFont val="宋体"/>
        <charset val="134"/>
      </rPr>
      <t>文学艺术季系列活动，用线上线下的方式宣传推介好楚雄文艺作品，进一步展示楚雄文艺繁荣发展新景象。</t>
    </r>
  </si>
  <si>
    <t>举办文艺门类作品展演场次</t>
  </si>
  <si>
    <t>举办美术、书法、摄影等文艺门类作品展演活动。</t>
  </si>
  <si>
    <t>创作更多让群众满意的文艺作品</t>
  </si>
  <si>
    <r>
      <rPr>
        <sz val="11"/>
        <color rgb="FF000000"/>
        <rFont val="宋体"/>
        <charset val="134"/>
      </rPr>
      <t>加强对全州</t>
    </r>
    <r>
      <rPr>
        <sz val="11"/>
        <color rgb="FF000000"/>
        <rFont val="Times New Roman"/>
        <charset val="134"/>
      </rPr>
      <t>“</t>
    </r>
    <r>
      <rPr>
        <sz val="11"/>
        <color rgb="FF000000"/>
        <rFont val="宋体"/>
        <charset val="134"/>
      </rPr>
      <t>文艺进万家</t>
    </r>
    <r>
      <rPr>
        <sz val="11"/>
        <color rgb="FF000000"/>
        <rFont val="Times New Roman"/>
        <charset val="134"/>
      </rPr>
      <t xml:space="preserve"> </t>
    </r>
    <r>
      <rPr>
        <sz val="11"/>
        <color rgb="FF000000"/>
        <rFont val="宋体"/>
        <charset val="134"/>
      </rPr>
      <t>健康你我他</t>
    </r>
    <r>
      <rPr>
        <sz val="11"/>
        <color rgb="FF000000"/>
        <rFont val="Times New Roman"/>
        <charset val="134"/>
      </rPr>
      <t>”</t>
    </r>
    <r>
      <rPr>
        <sz val="11"/>
        <color rgb="FF000000"/>
        <rFont val="宋体"/>
        <charset val="134"/>
      </rPr>
      <t>新时代文明实践文艺志愿服务项目的组织领导，发挥各文艺家协会的能动性组织文艺志愿者参与辅导培训、慰问演出、展览展示、展演展映、采风创作等活动；持续开展好</t>
    </r>
    <r>
      <rPr>
        <sz val="11"/>
        <color rgb="FF000000"/>
        <rFont val="Times New Roman"/>
        <charset val="134"/>
      </rPr>
      <t>“</t>
    </r>
    <r>
      <rPr>
        <sz val="11"/>
        <color rgb="FF000000"/>
        <rFont val="宋体"/>
        <charset val="134"/>
      </rPr>
      <t>遇见楚雄</t>
    </r>
    <r>
      <rPr>
        <sz val="11"/>
        <color rgb="FF000000"/>
        <rFont val="Times New Roman"/>
        <charset val="134"/>
      </rPr>
      <t>·</t>
    </r>
    <r>
      <rPr>
        <sz val="11"/>
        <color rgb="FF000000"/>
        <rFont val="宋体"/>
        <charset val="134"/>
      </rPr>
      <t>文学艺术季</t>
    </r>
    <r>
      <rPr>
        <sz val="11"/>
        <color rgb="FF000000"/>
        <rFont val="Times New Roman"/>
        <charset val="134"/>
      </rPr>
      <t>”“</t>
    </r>
    <r>
      <rPr>
        <sz val="11"/>
        <color rgb="FF000000"/>
        <rFont val="宋体"/>
        <charset val="134"/>
      </rPr>
      <t>文艺轻骑兵</t>
    </r>
    <r>
      <rPr>
        <sz val="11"/>
        <color rgb="FF000000"/>
        <rFont val="Times New Roman"/>
        <charset val="134"/>
      </rPr>
      <t>”</t>
    </r>
    <r>
      <rPr>
        <sz val="11"/>
        <color rgb="FF000000"/>
        <rFont val="宋体"/>
        <charset val="134"/>
      </rPr>
      <t>文艺志愿服务等活动；组织文艺工作者深入基层，走进偏远乡村、社区、学校等地，为群众送去丰富多彩的文艺演出、艺术培训等服务。推出更多反映人民心声、鼓舞人民斗志、深受人民喜爱的优秀作。</t>
    </r>
  </si>
  <si>
    <t>群众对文艺家协会工作满意度</t>
  </si>
  <si>
    <t>群众对文艺家协会工作满意度达90%</t>
  </si>
  <si>
    <t>《金沙江文艺》是国家新闻出版总署批准的楚雄州唯一一个国内外公开发行的刊物，是楚雄的一个重要文化阵地和外宣品牌，是全省五家公开刊物之一（《边疆文学》、《大家》、《滇池》、《大理文化》、《金沙江文艺》）。2016年8月，楚雄州委召开推进文艺繁荣发展座谈会，根据《中共楚雄州委关于加强文艺工作的实施意见》（楚发【2016】8号）精神，将《金沙江文艺》办成月刊，不断提升质量、培育特色，使之成为西南地区有重要影响的文学刊物。积极向世界讲好中国故事、传播中国好声音，向世界展现真实、立体、全面的边疆少数民族故事、少数民族声音。作为富有地方特色和民族特色的地方刊物，《金沙江文艺》杂志赠阅国家图书馆等机构，得到北京14所高校订阅，一直参与全国期刊交流会，有一定的社会影响。刊物以公益性质为根本，在中国彝族聚居的西南四个省区影响较大，覆盖楚雄彝族自治州所有中小学校、机关、各人民团体，有比较稳定的读者群，《金沙江文艺》一直为彝州人民提供着优质的精神食粮。</t>
  </si>
  <si>
    <t>每期发行量</t>
  </si>
  <si>
    <t>1800</t>
  </si>
  <si>
    <t>册</t>
  </si>
  <si>
    <t>全年刊物发行量。</t>
  </si>
  <si>
    <t>召开编务会</t>
  </si>
  <si>
    <r>
      <rPr>
        <sz val="11"/>
        <color rgb="FF000000"/>
        <rFont val="宋体"/>
        <charset val="134"/>
      </rPr>
      <t>每年发行</t>
    </r>
    <r>
      <rPr>
        <sz val="11"/>
        <color rgb="FF000000"/>
        <rFont val="Times New Roman"/>
        <charset val="134"/>
      </rPr>
      <t>12</t>
    </r>
    <r>
      <rPr>
        <sz val="11"/>
        <color rgb="FF000000"/>
        <rFont val="宋体"/>
        <charset val="134"/>
      </rPr>
      <t>期</t>
    </r>
    <r>
      <rPr>
        <sz val="11"/>
        <color rgb="FF000000"/>
        <rFont val="Times New Roman"/>
        <charset val="134"/>
      </rPr>
      <t>,</t>
    </r>
    <r>
      <rPr>
        <sz val="11"/>
        <color rgb="FF000000"/>
        <rFont val="宋体"/>
        <charset val="134"/>
      </rPr>
      <t>共召开</t>
    </r>
    <r>
      <rPr>
        <sz val="11"/>
        <color rgb="FF000000"/>
        <rFont val="Times New Roman"/>
        <charset val="134"/>
      </rPr>
      <t>12</t>
    </r>
    <r>
      <rPr>
        <sz val="11"/>
        <color rgb="FF000000"/>
        <rFont val="宋体"/>
        <charset val="134"/>
      </rPr>
      <t>次编务会。</t>
    </r>
  </si>
  <si>
    <t>95</t>
  </si>
  <si>
    <t>每期1800册，全年12期</t>
  </si>
  <si>
    <t>保运转</t>
  </si>
  <si>
    <t>《金沙江文艺》杂志社正常运转</t>
  </si>
  <si>
    <t>保障《金沙江文艺》杂志社正常运转，含乡村振兴工作队员费用、水电、办公用品、网站服务费、物业管理费等《金沙江文艺》杂志社日常运转的必要支出。</t>
  </si>
  <si>
    <t>繁荣楚雄州文学</t>
  </si>
  <si>
    <t>《金沙江文艺》自1978年创刊以来，始终坚持立足楚雄州、面向全国，出作品、出人才、服务人民的宗旨，是展示楚雄州及云南省文学创作成果、推动社会主义文艺繁荣的重要平台。通过传播文艺价值，增强文化自信；激励创作与培育人才；提升编辑专业能力；实现文化普惠等方面，达到人才与社会层面产生多层次影响，更为提升楚雄文化软实力、促进文艺繁荣发展发挥不可替代的作用。</t>
  </si>
  <si>
    <t>受众满意度</t>
  </si>
  <si>
    <t>《金沙江文艺》读者满意度调查。</t>
  </si>
  <si>
    <t>预算06表</t>
  </si>
  <si>
    <t>政府性基金预算支出</t>
  </si>
  <si>
    <t>注：本部门无政府性基金预算支出，故此表无数据。</t>
  </si>
  <si>
    <t>预算07表</t>
  </si>
  <si>
    <t>预算项目</t>
  </si>
  <si>
    <t>采购项目</t>
  </si>
  <si>
    <t>采购品目</t>
  </si>
  <si>
    <t>计量单位</t>
  </si>
  <si>
    <t>数量</t>
  </si>
  <si>
    <t>面向中小企业预留资金</t>
  </si>
  <si>
    <t>政府采购品目</t>
  </si>
  <si>
    <t>支出功能科目</t>
  </si>
  <si>
    <t>采购数量</t>
  </si>
  <si>
    <t>政府性基金</t>
  </si>
  <si>
    <t>国有资本经营收益</t>
  </si>
  <si>
    <t>财政专户管理的收入</t>
  </si>
  <si>
    <t>单位自筹</t>
  </si>
  <si>
    <t>公文用纸、资料汇编、信封印刷服务</t>
  </si>
  <si>
    <t>本</t>
  </si>
  <si>
    <t>复印纸</t>
  </si>
  <si>
    <t>箱</t>
  </si>
  <si>
    <t>一般会议服务</t>
  </si>
  <si>
    <t>人/天</t>
  </si>
  <si>
    <t>预算08表</t>
  </si>
  <si>
    <t>政府购买服务项目</t>
  </si>
  <si>
    <t>政府购买服务目录</t>
  </si>
  <si>
    <t>基金"</t>
  </si>
  <si>
    <t>注：本部门无政府购买服务预算支出，故此表无数据。</t>
  </si>
  <si>
    <t>预算09-1表</t>
  </si>
  <si>
    <t>单位名称（项目）</t>
  </si>
  <si>
    <t>地区</t>
  </si>
  <si>
    <t>楚雄市</t>
  </si>
  <si>
    <t>双柏县</t>
  </si>
  <si>
    <t>牟定县</t>
  </si>
  <si>
    <t>南华县</t>
  </si>
  <si>
    <t>姚安县</t>
  </si>
  <si>
    <t>大姚县</t>
  </si>
  <si>
    <t>永仁县</t>
  </si>
  <si>
    <t>元谋县</t>
  </si>
  <si>
    <t>武定县</t>
  </si>
  <si>
    <t>禄丰市</t>
  </si>
  <si>
    <t>注：本部门无对下转移支付预算支出，故此表无数据。</t>
  </si>
  <si>
    <t>预算09-2表</t>
  </si>
  <si>
    <t>单位名称、项目名称</t>
  </si>
  <si>
    <t>预算10表</t>
  </si>
  <si>
    <t>资产类别</t>
  </si>
  <si>
    <t>资产分类代码.名称</t>
  </si>
  <si>
    <t>资产名称</t>
  </si>
  <si>
    <t>财政部门批复数（元）</t>
  </si>
  <si>
    <t>单价</t>
  </si>
  <si>
    <t>金额</t>
  </si>
  <si>
    <t/>
  </si>
  <si>
    <t>注：本部门无新增资产配置预算支出，故此表无数据。</t>
  </si>
  <si>
    <t>预算11表</t>
  </si>
  <si>
    <t>上级补助</t>
  </si>
  <si>
    <t>注：本部门无上级补助项目支出预算支出，故此表无数据。</t>
  </si>
  <si>
    <t>预算12表</t>
  </si>
  <si>
    <t>项目级次</t>
  </si>
  <si>
    <t>2026年</t>
  </si>
  <si>
    <t>2027年</t>
  </si>
  <si>
    <t>2028年</t>
  </si>
  <si>
    <t>本级</t>
  </si>
</sst>
</file>

<file path=xl/styles.xml><?xml version="1.0" encoding="utf-8"?>
<styleSheet xmlns="http://schemas.openxmlformats.org/spreadsheetml/2006/main">
  <numFmts count="9">
    <numFmt numFmtId="176" formatCode="yyyy/mm/dd\ hh:mm:ss"/>
    <numFmt numFmtId="43" formatCode="_ * #,##0.00_ ;_ * \-#,##0.00_ ;_ * &quot;-&quot;??_ ;_ @_ "/>
    <numFmt numFmtId="44" formatCode="_ &quot;￥&quot;* #,##0.00_ ;_ &quot;￥&quot;* \-#,##0.00_ ;_ &quot;￥&quot;* &quot;-&quot;??_ ;_ @_ "/>
    <numFmt numFmtId="42" formatCode="_ &quot;￥&quot;* #,##0_ ;_ &quot;￥&quot;* \-#,##0_ ;_ &quot;￥&quot;* &quot;-&quot;_ ;_ @_ "/>
    <numFmt numFmtId="41" formatCode="_ * #,##0_ ;_ * \-#,##0_ ;_ * &quot;-&quot;_ ;_ @_ "/>
    <numFmt numFmtId="177" formatCode="#,##0.00;\-#,##0.00;;@"/>
    <numFmt numFmtId="178" formatCode="yyyy/mm/dd"/>
    <numFmt numFmtId="179" formatCode="#,##0;\-#,##0;;@"/>
    <numFmt numFmtId="180" formatCode="hh:mm:ss"/>
  </numFmts>
  <fonts count="44">
    <font>
      <sz val="11"/>
      <color theme="1"/>
      <name val="宋体"/>
      <charset val="134"/>
      <scheme val="minor"/>
    </font>
    <font>
      <sz val="11.25"/>
      <color rgb="FF000000"/>
      <name val="SimSun"/>
      <charset val="134"/>
    </font>
    <font>
      <sz val="9"/>
      <color rgb="FF000000"/>
      <name val="SimSun"/>
      <charset val="134"/>
    </font>
    <font>
      <b/>
      <sz val="21"/>
      <color rgb="FF000000"/>
      <name val="SimSun"/>
      <charset val="134"/>
    </font>
    <font>
      <sz val="11"/>
      <color rgb="FF000000"/>
      <name val="宋体"/>
      <charset val="134"/>
    </font>
    <font>
      <sz val="9"/>
      <color theme="1"/>
      <name val="宋体"/>
      <charset val="134"/>
    </font>
    <font>
      <sz val="9"/>
      <color rgb="FF000000"/>
      <name val="Times New Roman"/>
      <charset val="134"/>
    </font>
    <font>
      <b/>
      <sz val="21"/>
      <color rgb="FF000000"/>
      <name val="宋体"/>
      <charset val="134"/>
    </font>
    <font>
      <sz val="11"/>
      <color theme="1"/>
      <name val="宋体"/>
      <charset val="134"/>
    </font>
    <font>
      <sz val="9"/>
      <name val="宋体"/>
      <charset val="134"/>
    </font>
    <font>
      <b/>
      <sz val="21"/>
      <name val="宋体"/>
      <charset val="134"/>
    </font>
    <font>
      <sz val="10.5"/>
      <name val="宋体"/>
      <charset val="134"/>
    </font>
    <font>
      <sz val="12"/>
      <name val="宋体"/>
      <charset val="134"/>
    </font>
    <font>
      <sz val="10.5"/>
      <name val="SimSun"/>
      <charset val="134"/>
    </font>
    <font>
      <sz val="10.5"/>
      <name val="Times New Roman"/>
      <charset val="134"/>
    </font>
    <font>
      <sz val="9"/>
      <color rgb="FF000000"/>
      <name val="宋体"/>
      <charset val="134"/>
    </font>
    <font>
      <b/>
      <sz val="11.25"/>
      <color rgb="FF000000"/>
      <name val="宋体"/>
      <charset val="134"/>
    </font>
    <font>
      <sz val="11"/>
      <color rgb="FF000000"/>
      <name val="Times New Roman"/>
      <charset val="134"/>
    </font>
    <font>
      <sz val="11.25"/>
      <color theme="1"/>
      <name val="宋体"/>
      <charset val="134"/>
    </font>
    <font>
      <sz val="11"/>
      <color rgb="FF000000"/>
      <name val="宋体"/>
      <charset val="134"/>
      <scheme val="minor"/>
    </font>
    <font>
      <sz val="10.5"/>
      <color rgb="FF000000"/>
      <name val="Times New Roman"/>
      <charset val="134"/>
    </font>
    <font>
      <b/>
      <sz val="9"/>
      <color rgb="FF000000"/>
      <name val="Arial"/>
      <charset val="134"/>
    </font>
    <font>
      <b/>
      <sz val="9"/>
      <color rgb="FF000000"/>
      <name val="宋体"/>
      <charset val="134"/>
    </font>
    <font>
      <sz val="10"/>
      <color rgb="FF000000"/>
      <name val="Times New Roman"/>
      <charset val="134"/>
    </font>
    <font>
      <b/>
      <sz val="11"/>
      <color rgb="FFFA7D00"/>
      <name val="宋体"/>
      <charset val="0"/>
      <scheme val="minor"/>
    </font>
    <font>
      <b/>
      <sz val="15"/>
      <color theme="3"/>
      <name val="宋体"/>
      <charset val="134"/>
      <scheme val="minor"/>
    </font>
    <font>
      <b/>
      <sz val="11"/>
      <color rgb="FF3F3F3F"/>
      <name val="宋体"/>
      <charset val="0"/>
      <scheme val="minor"/>
    </font>
    <font>
      <sz val="11"/>
      <color rgb="FF9C0006"/>
      <name val="宋体"/>
      <charset val="0"/>
      <scheme val="minor"/>
    </font>
    <font>
      <sz val="11"/>
      <color rgb="FFFA7D00"/>
      <name val="宋体"/>
      <charset val="0"/>
      <scheme val="minor"/>
    </font>
    <font>
      <b/>
      <sz val="11"/>
      <color theme="3"/>
      <name val="宋体"/>
      <charset val="134"/>
      <scheme val="minor"/>
    </font>
    <font>
      <i/>
      <sz val="11"/>
      <color rgb="FF7F7F7F"/>
      <name val="宋体"/>
      <charset val="0"/>
      <scheme val="minor"/>
    </font>
    <font>
      <sz val="11"/>
      <color rgb="FF006100"/>
      <name val="宋体"/>
      <charset val="0"/>
      <scheme val="minor"/>
    </font>
    <font>
      <b/>
      <sz val="13"/>
      <color theme="3"/>
      <name val="宋体"/>
      <charset val="134"/>
      <scheme val="minor"/>
    </font>
    <font>
      <u/>
      <sz val="11"/>
      <color rgb="FF800080"/>
      <name val="宋体"/>
      <charset val="0"/>
      <scheme val="minor"/>
    </font>
    <font>
      <b/>
      <sz val="11"/>
      <color rgb="FFFFFFFF"/>
      <name val="宋体"/>
      <charset val="0"/>
      <scheme val="minor"/>
    </font>
    <font>
      <b/>
      <sz val="18"/>
      <color theme="3"/>
      <name val="宋体"/>
      <charset val="134"/>
      <scheme val="minor"/>
    </font>
    <font>
      <sz val="11"/>
      <color rgb="FF3F3F76"/>
      <name val="宋体"/>
      <charset val="0"/>
      <scheme val="minor"/>
    </font>
    <font>
      <sz val="11"/>
      <color theme="0"/>
      <name val="宋体"/>
      <charset val="0"/>
      <scheme val="minor"/>
    </font>
    <font>
      <sz val="11"/>
      <color theme="1"/>
      <name val="宋体"/>
      <charset val="0"/>
      <scheme val="minor"/>
    </font>
    <font>
      <sz val="11"/>
      <color rgb="FF9C6500"/>
      <name val="宋体"/>
      <charset val="0"/>
      <scheme val="minor"/>
    </font>
    <font>
      <u/>
      <sz val="11"/>
      <color rgb="FF0000FF"/>
      <name val="宋体"/>
      <charset val="0"/>
      <scheme val="minor"/>
    </font>
    <font>
      <sz val="11"/>
      <color rgb="FFFF0000"/>
      <name val="宋体"/>
      <charset val="0"/>
      <scheme val="minor"/>
    </font>
    <font>
      <b/>
      <sz val="11"/>
      <color theme="1"/>
      <name val="宋体"/>
      <charset val="0"/>
      <scheme val="minor"/>
    </font>
    <font>
      <sz val="11"/>
      <color rgb="FF000000"/>
      <name val="方正书宋_GBK"/>
      <charset val="134"/>
    </font>
  </fonts>
  <fills count="34">
    <fill>
      <patternFill patternType="none"/>
    </fill>
    <fill>
      <patternFill patternType="gray125"/>
    </fill>
    <fill>
      <patternFill patternType="solid">
        <fgColor rgb="FFFFFFFF"/>
        <bgColor indexed="64"/>
      </patternFill>
    </fill>
    <fill>
      <patternFill patternType="solid">
        <fgColor rgb="FFF2F2F2"/>
        <bgColor indexed="64"/>
      </patternFill>
    </fill>
    <fill>
      <patternFill patternType="solid">
        <fgColor rgb="FFFFFFCC"/>
        <bgColor indexed="64"/>
      </patternFill>
    </fill>
    <fill>
      <patternFill patternType="solid">
        <fgColor rgb="FFFFC7CE"/>
        <bgColor indexed="64"/>
      </patternFill>
    </fill>
    <fill>
      <patternFill patternType="solid">
        <fgColor rgb="FFC6EFCE"/>
        <bgColor indexed="64"/>
      </patternFill>
    </fill>
    <fill>
      <patternFill patternType="solid">
        <fgColor rgb="FFA5A5A5"/>
        <bgColor indexed="64"/>
      </patternFill>
    </fill>
    <fill>
      <patternFill patternType="solid">
        <fgColor rgb="FFFFCC99"/>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theme="8"/>
        <bgColor indexed="64"/>
      </patternFill>
    </fill>
    <fill>
      <patternFill patternType="solid">
        <fgColor theme="6" tint="0.599993896298105"/>
        <bgColor indexed="64"/>
      </patternFill>
    </fill>
    <fill>
      <patternFill patternType="solid">
        <fgColor theme="7" tint="0.599993896298105"/>
        <bgColor indexed="64"/>
      </patternFill>
    </fill>
    <fill>
      <patternFill patternType="solid">
        <fgColor theme="6"/>
        <bgColor indexed="64"/>
      </patternFill>
    </fill>
    <fill>
      <patternFill patternType="solid">
        <fgColor theme="8" tint="0.799981688894314"/>
        <bgColor indexed="64"/>
      </patternFill>
    </fill>
    <fill>
      <patternFill patternType="solid">
        <fgColor theme="6" tint="0.399975585192419"/>
        <bgColor indexed="64"/>
      </patternFill>
    </fill>
    <fill>
      <patternFill patternType="solid">
        <fgColor rgb="FFFFEB9C"/>
        <bgColor indexed="64"/>
      </patternFill>
    </fill>
    <fill>
      <patternFill patternType="solid">
        <fgColor theme="4" tint="0.799981688894314"/>
        <bgColor indexed="64"/>
      </patternFill>
    </fill>
    <fill>
      <patternFill patternType="solid">
        <fgColor theme="5" tint="0.399975585192419"/>
        <bgColor indexed="64"/>
      </patternFill>
    </fill>
    <fill>
      <patternFill patternType="solid">
        <fgColor theme="9" tint="0.799981688894314"/>
        <bgColor indexed="64"/>
      </patternFill>
    </fill>
    <fill>
      <patternFill patternType="solid">
        <fgColor theme="4" tint="0.399975585192419"/>
        <bgColor indexed="64"/>
      </patternFill>
    </fill>
    <fill>
      <patternFill patternType="solid">
        <fgColor theme="9" tint="0.599993896298105"/>
        <bgColor indexed="64"/>
      </patternFill>
    </fill>
    <fill>
      <patternFill patternType="solid">
        <fgColor theme="5"/>
        <bgColor indexed="64"/>
      </patternFill>
    </fill>
    <fill>
      <patternFill patternType="solid">
        <fgColor theme="5" tint="0.599993896298105"/>
        <bgColor indexed="64"/>
      </patternFill>
    </fill>
    <fill>
      <patternFill patternType="solid">
        <fgColor theme="4"/>
        <bgColor indexed="64"/>
      </patternFill>
    </fill>
    <fill>
      <patternFill patternType="solid">
        <fgColor theme="9" tint="0.399975585192419"/>
        <bgColor indexed="64"/>
      </patternFill>
    </fill>
    <fill>
      <patternFill patternType="solid">
        <fgColor theme="9"/>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theme="8" tint="0.599993896298105"/>
        <bgColor indexed="64"/>
      </patternFill>
    </fill>
    <fill>
      <patternFill patternType="solid">
        <fgColor theme="7"/>
        <bgColor indexed="64"/>
      </patternFill>
    </fill>
    <fill>
      <patternFill patternType="solid">
        <fgColor theme="8" tint="0.399975585192419"/>
        <bgColor indexed="64"/>
      </patternFill>
    </fill>
    <fill>
      <patternFill patternType="solid">
        <fgColor theme="7" tint="0.799981688894314"/>
        <bgColor indexed="64"/>
      </patternFill>
    </fill>
  </fills>
  <borders count="16">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57">
    <xf numFmtId="0" fontId="0" fillId="0" borderId="0">
      <alignment vertical="top"/>
      <protection locked="0"/>
    </xf>
    <xf numFmtId="42" fontId="0" fillId="0" borderId="0" applyFont="0" applyFill="0" applyBorder="0" applyAlignment="0" applyProtection="0">
      <alignment vertical="center"/>
    </xf>
    <xf numFmtId="0" fontId="38" fillId="10" borderId="0" applyNumberFormat="0" applyBorder="0" applyAlignment="0" applyProtection="0">
      <alignment vertical="center"/>
    </xf>
    <xf numFmtId="0" fontId="36" fillId="8"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176" fontId="9" fillId="0" borderId="1">
      <alignment horizontal="right" vertical="center"/>
    </xf>
    <xf numFmtId="0" fontId="38" fillId="12" borderId="0" applyNumberFormat="0" applyBorder="0" applyAlignment="0" applyProtection="0">
      <alignment vertical="center"/>
    </xf>
    <xf numFmtId="0" fontId="27" fillId="5" borderId="0" applyNumberFormat="0" applyBorder="0" applyAlignment="0" applyProtection="0">
      <alignment vertical="center"/>
    </xf>
    <xf numFmtId="43" fontId="0" fillId="0" borderId="0" applyFont="0" applyFill="0" applyBorder="0" applyAlignment="0" applyProtection="0">
      <alignment vertical="center"/>
    </xf>
    <xf numFmtId="0" fontId="37" fillId="16" borderId="0" applyNumberFormat="0" applyBorder="0" applyAlignment="0" applyProtection="0">
      <alignment vertical="center"/>
    </xf>
    <xf numFmtId="0" fontId="40" fillId="0" borderId="0" applyNumberFormat="0" applyFill="0" applyBorder="0" applyAlignment="0" applyProtection="0">
      <alignment vertical="center"/>
    </xf>
    <xf numFmtId="9" fontId="0" fillId="0" borderId="0" applyFont="0" applyFill="0" applyBorder="0" applyAlignment="0" applyProtection="0">
      <alignment vertical="center"/>
    </xf>
    <xf numFmtId="178" fontId="9" fillId="0" borderId="1">
      <alignment horizontal="right" vertical="center"/>
    </xf>
    <xf numFmtId="0" fontId="33" fillId="0" borderId="0" applyNumberFormat="0" applyFill="0" applyBorder="0" applyAlignment="0" applyProtection="0">
      <alignment vertical="center"/>
    </xf>
    <xf numFmtId="0" fontId="0" fillId="4" borderId="11" applyNumberFormat="0" applyFont="0" applyAlignment="0" applyProtection="0">
      <alignment vertical="center"/>
    </xf>
    <xf numFmtId="0" fontId="37" fillId="19" borderId="0" applyNumberFormat="0" applyBorder="0" applyAlignment="0" applyProtection="0">
      <alignment vertical="center"/>
    </xf>
    <xf numFmtId="0" fontId="29"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25" fillId="0" borderId="9" applyNumberFormat="0" applyFill="0" applyAlignment="0" applyProtection="0">
      <alignment vertical="center"/>
    </xf>
    <xf numFmtId="0" fontId="32" fillId="0" borderId="9" applyNumberFormat="0" applyFill="0" applyAlignment="0" applyProtection="0">
      <alignment vertical="center"/>
    </xf>
    <xf numFmtId="0" fontId="37" fillId="21" borderId="0" applyNumberFormat="0" applyBorder="0" applyAlignment="0" applyProtection="0">
      <alignment vertical="center"/>
    </xf>
    <xf numFmtId="0" fontId="29" fillId="0" borderId="13" applyNumberFormat="0" applyFill="0" applyAlignment="0" applyProtection="0">
      <alignment vertical="center"/>
    </xf>
    <xf numFmtId="0" fontId="37" fillId="9" borderId="0" applyNumberFormat="0" applyBorder="0" applyAlignment="0" applyProtection="0">
      <alignment vertical="center"/>
    </xf>
    <xf numFmtId="0" fontId="26" fillId="3" borderId="10" applyNumberFormat="0" applyAlignment="0" applyProtection="0">
      <alignment vertical="center"/>
    </xf>
    <xf numFmtId="0" fontId="24" fillId="3" borderId="8" applyNumberFormat="0" applyAlignment="0" applyProtection="0">
      <alignment vertical="center"/>
    </xf>
    <xf numFmtId="0" fontId="34" fillId="7" borderId="14" applyNumberFormat="0" applyAlignment="0" applyProtection="0">
      <alignment vertical="center"/>
    </xf>
    <xf numFmtId="0" fontId="38" fillId="20" borderId="0" applyNumberFormat="0" applyBorder="0" applyAlignment="0" applyProtection="0">
      <alignment vertical="center"/>
    </xf>
    <xf numFmtId="0" fontId="37" fillId="23" borderId="0" applyNumberFormat="0" applyBorder="0" applyAlignment="0" applyProtection="0">
      <alignment vertical="center"/>
    </xf>
    <xf numFmtId="0" fontId="28" fillId="0" borderId="12" applyNumberFormat="0" applyFill="0" applyAlignment="0" applyProtection="0">
      <alignment vertical="center"/>
    </xf>
    <xf numFmtId="0" fontId="42" fillId="0" borderId="15" applyNumberFormat="0" applyFill="0" applyAlignment="0" applyProtection="0">
      <alignment vertical="center"/>
    </xf>
    <xf numFmtId="0" fontId="31" fillId="6" borderId="0" applyNumberFormat="0" applyBorder="0" applyAlignment="0" applyProtection="0">
      <alignment vertical="center"/>
    </xf>
    <xf numFmtId="0" fontId="39" fillId="17" borderId="0" applyNumberFormat="0" applyBorder="0" applyAlignment="0" applyProtection="0">
      <alignment vertical="center"/>
    </xf>
    <xf numFmtId="10" fontId="9" fillId="0" borderId="1">
      <alignment horizontal="right" vertical="center"/>
    </xf>
    <xf numFmtId="0" fontId="38" fillId="15" borderId="0" applyNumberFormat="0" applyBorder="0" applyAlignment="0" applyProtection="0">
      <alignment vertical="center"/>
    </xf>
    <xf numFmtId="0" fontId="37" fillId="25" borderId="0" applyNumberFormat="0" applyBorder="0" applyAlignment="0" applyProtection="0">
      <alignment vertical="center"/>
    </xf>
    <xf numFmtId="0" fontId="38" fillId="18" borderId="0" applyNumberFormat="0" applyBorder="0" applyAlignment="0" applyProtection="0">
      <alignment vertical="center"/>
    </xf>
    <xf numFmtId="0" fontId="38" fillId="29" borderId="0" applyNumberFormat="0" applyBorder="0" applyAlignment="0" applyProtection="0">
      <alignment vertical="center"/>
    </xf>
    <xf numFmtId="0" fontId="38" fillId="28" borderId="0" applyNumberFormat="0" applyBorder="0" applyAlignment="0" applyProtection="0">
      <alignment vertical="center"/>
    </xf>
    <xf numFmtId="0" fontId="38" fillId="24" borderId="0" applyNumberFormat="0" applyBorder="0" applyAlignment="0" applyProtection="0">
      <alignment vertical="center"/>
    </xf>
    <xf numFmtId="0" fontId="37" fillId="14" borderId="0" applyNumberFormat="0" applyBorder="0" applyAlignment="0" applyProtection="0">
      <alignment vertical="center"/>
    </xf>
    <xf numFmtId="0" fontId="37" fillId="31" borderId="0" applyNumberFormat="0" applyBorder="0" applyAlignment="0" applyProtection="0">
      <alignment vertical="center"/>
    </xf>
    <xf numFmtId="0" fontId="38" fillId="33" borderId="0" applyNumberFormat="0" applyBorder="0" applyAlignment="0" applyProtection="0">
      <alignment vertical="center"/>
    </xf>
    <xf numFmtId="0" fontId="38" fillId="13" borderId="0" applyNumberFormat="0" applyBorder="0" applyAlignment="0" applyProtection="0">
      <alignment vertical="center"/>
    </xf>
    <xf numFmtId="0" fontId="37" fillId="11" borderId="0" applyNumberFormat="0" applyBorder="0" applyAlignment="0" applyProtection="0">
      <alignment vertical="center"/>
    </xf>
    <xf numFmtId="0" fontId="38" fillId="30" borderId="0" applyNumberFormat="0" applyBorder="0" applyAlignment="0" applyProtection="0">
      <alignment vertical="center"/>
    </xf>
    <xf numFmtId="0" fontId="37" fillId="32" borderId="0" applyNumberFormat="0" applyBorder="0" applyAlignment="0" applyProtection="0">
      <alignment vertical="center"/>
    </xf>
    <xf numFmtId="0" fontId="37" fillId="27" borderId="0" applyNumberFormat="0" applyBorder="0" applyAlignment="0" applyProtection="0">
      <alignment vertical="center"/>
    </xf>
    <xf numFmtId="0" fontId="38" fillId="22" borderId="0" applyNumberFormat="0" applyBorder="0" applyAlignment="0" applyProtection="0">
      <alignment vertical="center"/>
    </xf>
    <xf numFmtId="0" fontId="37" fillId="26" borderId="0" applyNumberFormat="0" applyBorder="0" applyAlignment="0" applyProtection="0">
      <alignment vertical="center"/>
    </xf>
    <xf numFmtId="177" fontId="9" fillId="0" borderId="1">
      <alignment horizontal="right" vertical="center"/>
    </xf>
    <xf numFmtId="177" fontId="9" fillId="0" borderId="1">
      <alignment horizontal="right" vertical="center"/>
    </xf>
    <xf numFmtId="180" fontId="9" fillId="0" borderId="1">
      <alignment horizontal="right" vertical="center"/>
    </xf>
    <xf numFmtId="179" fontId="9" fillId="0" borderId="1">
      <alignment horizontal="right" vertical="center"/>
    </xf>
    <xf numFmtId="49" fontId="9" fillId="0" borderId="1">
      <alignment horizontal="left" vertical="center" wrapText="1"/>
    </xf>
  </cellStyleXfs>
  <cellXfs count="95">
    <xf numFmtId="0" fontId="0" fillId="0" borderId="0" xfId="0" applyBorder="1" applyAlignment="1" applyProtection="1">
      <alignment vertical="center"/>
    </xf>
    <xf numFmtId="49" fontId="1" fillId="0" borderId="0" xfId="56" applyFont="1" applyBorder="1">
      <alignment horizontal="left" vertical="center" wrapText="1"/>
    </xf>
    <xf numFmtId="49" fontId="2" fillId="0" borderId="0" xfId="0" applyNumberFormat="1" applyFont="1" applyBorder="1" applyAlignment="1" applyProtection="1">
      <alignment horizontal="right" vertical="center" wrapText="1"/>
    </xf>
    <xf numFmtId="49" fontId="3" fillId="0" borderId="0" xfId="0" applyNumberFormat="1" applyFont="1" applyBorder="1" applyAlignment="1" applyProtection="1">
      <alignment horizontal="center" vertical="center" wrapText="1"/>
    </xf>
    <xf numFmtId="49" fontId="2" fillId="0" borderId="0" xfId="0" applyNumberFormat="1" applyFont="1" applyBorder="1" applyAlignment="1" applyProtection="1">
      <alignment horizontal="left" vertical="center" wrapText="1"/>
    </xf>
    <xf numFmtId="49" fontId="2" fillId="0" borderId="1" xfId="56" applyFont="1" applyAlignment="1">
      <alignment horizontal="center" vertical="center" wrapText="1"/>
    </xf>
    <xf numFmtId="0" fontId="4" fillId="2" borderId="1" xfId="0" applyFont="1" applyFill="1" applyBorder="1" applyAlignment="1">
      <alignment horizontal="center" vertical="center"/>
      <protection locked="0"/>
    </xf>
    <xf numFmtId="49" fontId="5" fillId="0" borderId="1" xfId="56" applyFont="1">
      <alignment horizontal="left" vertical="center" wrapText="1"/>
    </xf>
    <xf numFmtId="177" fontId="6" fillId="0" borderId="1" xfId="53" applyFont="1">
      <alignment horizontal="right" vertical="center"/>
    </xf>
    <xf numFmtId="49" fontId="5" fillId="0" borderId="1" xfId="56" applyFont="1" applyAlignment="1">
      <alignment horizontal="center" vertical="center" wrapText="1"/>
    </xf>
    <xf numFmtId="49" fontId="2" fillId="0" borderId="0" xfId="56" applyFont="1" applyBorder="1">
      <alignment horizontal="left" vertical="center" wrapText="1"/>
    </xf>
    <xf numFmtId="49" fontId="3" fillId="0" borderId="0" xfId="56" applyFont="1" applyBorder="1" applyAlignment="1">
      <alignment horizontal="center" vertical="center" wrapText="1"/>
    </xf>
    <xf numFmtId="0" fontId="4" fillId="0" borderId="1" xfId="0" applyFont="1" applyBorder="1" applyAlignment="1" applyProtection="1">
      <alignment horizontal="center" vertical="center"/>
    </xf>
    <xf numFmtId="3" fontId="4" fillId="0" borderId="1" xfId="0" applyNumberFormat="1" applyFont="1" applyBorder="1" applyAlignment="1" applyProtection="1">
      <alignment horizontal="center" vertical="center"/>
    </xf>
    <xf numFmtId="49" fontId="2" fillId="0" borderId="0" xfId="56" applyFont="1" applyBorder="1" applyAlignment="1">
      <alignment horizontal="right" vertical="center" wrapText="1"/>
    </xf>
    <xf numFmtId="49" fontId="2" fillId="0" borderId="0" xfId="56" applyFont="1" applyBorder="1" applyAlignment="1">
      <alignment horizontal="center" vertical="center" wrapText="1"/>
    </xf>
    <xf numFmtId="0" fontId="4" fillId="0" borderId="1" xfId="0" applyFont="1" applyBorder="1" applyAlignment="1" applyProtection="1">
      <alignment horizontal="center" vertical="center" wrapText="1"/>
    </xf>
    <xf numFmtId="177" fontId="6" fillId="0" borderId="1" xfId="53" applyFont="1" applyAlignment="1">
      <alignment horizontal="right" vertical="center" wrapText="1"/>
    </xf>
    <xf numFmtId="177" fontId="5" fillId="0" borderId="1" xfId="53" applyFont="1">
      <alignment horizontal="right" vertical="center"/>
    </xf>
    <xf numFmtId="49" fontId="5" fillId="0" borderId="0" xfId="56" applyFont="1" applyBorder="1">
      <alignment horizontal="left" vertical="center" wrapText="1"/>
    </xf>
    <xf numFmtId="49" fontId="7" fillId="0" borderId="0" xfId="56" applyFont="1" applyBorder="1" applyAlignment="1">
      <alignment horizontal="center" vertical="center" wrapText="1"/>
    </xf>
    <xf numFmtId="0" fontId="4" fillId="0" borderId="1" xfId="0" applyFont="1" applyBorder="1" applyAlignment="1">
      <alignment horizontal="center" vertical="center"/>
      <protection locked="0"/>
    </xf>
    <xf numFmtId="49" fontId="2" fillId="0" borderId="1" xfId="56" applyFont="1">
      <alignment horizontal="left" vertical="center" wrapText="1"/>
    </xf>
    <xf numFmtId="49" fontId="5" fillId="0" borderId="0" xfId="56" applyFont="1" applyBorder="1" applyAlignment="1">
      <alignment horizontal="right" vertical="center" wrapText="1"/>
    </xf>
    <xf numFmtId="0" fontId="8" fillId="0" borderId="1" xfId="0" applyFont="1" applyBorder="1" applyAlignment="1" applyProtection="1">
      <alignment horizontal="center" vertical="center"/>
    </xf>
    <xf numFmtId="0" fontId="8" fillId="0" borderId="2" xfId="0" applyFont="1" applyBorder="1" applyAlignment="1" applyProtection="1">
      <alignment horizontal="center" vertical="center"/>
    </xf>
    <xf numFmtId="49" fontId="9" fillId="0" borderId="0" xfId="56" applyBorder="1">
      <alignment horizontal="left" vertical="center" wrapText="1"/>
    </xf>
    <xf numFmtId="49" fontId="10" fillId="0" borderId="0" xfId="56" applyFont="1" applyBorder="1" applyAlignment="1">
      <alignment horizontal="center" vertical="center" wrapText="1"/>
    </xf>
    <xf numFmtId="49" fontId="11" fillId="0" borderId="0" xfId="56" applyFont="1" applyBorder="1">
      <alignment horizontal="left" vertical="center" wrapText="1"/>
    </xf>
    <xf numFmtId="49" fontId="11" fillId="0" borderId="1" xfId="0" applyNumberFormat="1" applyFont="1" applyBorder="1" applyAlignment="1" applyProtection="1">
      <alignment horizontal="center" vertical="center" wrapText="1"/>
    </xf>
    <xf numFmtId="0" fontId="12" fillId="0" borderId="1" xfId="0" applyFont="1" applyBorder="1" applyAlignment="1" applyProtection="1">
      <alignment horizontal="center" vertical="center"/>
    </xf>
    <xf numFmtId="49" fontId="13" fillId="0" borderId="1" xfId="0" applyNumberFormat="1" applyFont="1" applyBorder="1" applyAlignment="1" applyProtection="1">
      <alignment horizontal="left" vertical="center" wrapText="1"/>
    </xf>
    <xf numFmtId="177" fontId="14" fillId="0" borderId="1" xfId="53" applyFont="1">
      <alignment horizontal="right" vertical="center"/>
    </xf>
    <xf numFmtId="49" fontId="13" fillId="0" borderId="1" xfId="0" applyNumberFormat="1" applyFont="1" applyBorder="1" applyAlignment="1" applyProtection="1">
      <alignment horizontal="center" vertical="center" wrapText="1"/>
    </xf>
    <xf numFmtId="49" fontId="9" fillId="0" borderId="0" xfId="56" applyBorder="1" applyAlignment="1">
      <alignment horizontal="right" vertical="center" wrapText="1"/>
    </xf>
    <xf numFmtId="49" fontId="15" fillId="0" borderId="1" xfId="56" applyFont="1" applyAlignment="1">
      <alignment horizontal="center" vertical="center" wrapText="1"/>
    </xf>
    <xf numFmtId="179" fontId="15" fillId="0" borderId="1" xfId="0" applyNumberFormat="1" applyFont="1" applyBorder="1" applyAlignment="1" applyProtection="1">
      <alignment horizontal="center" vertical="center"/>
    </xf>
    <xf numFmtId="49" fontId="15" fillId="0" borderId="1" xfId="0" applyNumberFormat="1" applyFont="1" applyBorder="1" applyAlignment="1" applyProtection="1">
      <alignment horizontal="left" vertical="center" wrapText="1"/>
    </xf>
    <xf numFmtId="177" fontId="6" fillId="0" borderId="1" xfId="0" applyNumberFormat="1" applyFont="1" applyBorder="1" applyAlignment="1" applyProtection="1">
      <alignment horizontal="right" vertical="center"/>
    </xf>
    <xf numFmtId="49" fontId="15" fillId="0" borderId="1" xfId="0" applyNumberFormat="1" applyFont="1" applyBorder="1" applyAlignment="1" applyProtection="1">
      <alignment horizontal="center" vertical="center" wrapText="1"/>
    </xf>
    <xf numFmtId="49" fontId="15" fillId="0" borderId="0" xfId="56" applyFont="1" applyBorder="1" applyAlignment="1">
      <alignment horizontal="right" vertical="center" wrapText="1"/>
    </xf>
    <xf numFmtId="49" fontId="4" fillId="0" borderId="1" xfId="0" applyNumberFormat="1" applyFont="1" applyBorder="1" applyAlignment="1" applyProtection="1">
      <alignment horizontal="center" vertical="center"/>
    </xf>
    <xf numFmtId="0" fontId="8" fillId="0" borderId="0" xfId="0" applyFont="1" applyBorder="1" applyAlignment="1" applyProtection="1">
      <alignment horizontal="center" vertical="center"/>
    </xf>
    <xf numFmtId="0" fontId="4" fillId="0" borderId="0" xfId="0" applyFont="1" applyBorder="1" applyAlignment="1">
      <alignment horizontal="center" vertical="center"/>
      <protection locked="0"/>
    </xf>
    <xf numFmtId="49" fontId="16" fillId="0" borderId="1" xfId="56" applyFont="1" applyAlignment="1">
      <alignment horizontal="center" vertical="center" wrapText="1"/>
    </xf>
    <xf numFmtId="0" fontId="17" fillId="0" borderId="1" xfId="0" applyFont="1" applyBorder="1" applyAlignment="1" applyProtection="1">
      <alignment horizontal="center" vertical="center"/>
    </xf>
    <xf numFmtId="0" fontId="17" fillId="0" borderId="1" xfId="0" applyFont="1" applyBorder="1" applyAlignment="1" applyProtection="1">
      <alignment horizontal="center" vertical="center" wrapText="1"/>
    </xf>
    <xf numFmtId="0" fontId="17" fillId="0" borderId="3" xfId="0" applyFont="1" applyBorder="1" applyAlignment="1" applyProtection="1">
      <alignment horizontal="center" vertical="center" wrapText="1"/>
    </xf>
    <xf numFmtId="0" fontId="17" fillId="0" borderId="3" xfId="0" applyFont="1" applyBorder="1" applyAlignment="1" applyProtection="1">
      <alignment horizontal="left" vertical="center" wrapText="1"/>
    </xf>
    <xf numFmtId="0" fontId="17" fillId="0" borderId="4" xfId="0" applyFont="1" applyBorder="1" applyAlignment="1" applyProtection="1">
      <alignment horizontal="center" vertical="center" wrapText="1"/>
    </xf>
    <xf numFmtId="0" fontId="17" fillId="0" borderId="4" xfId="0" applyFont="1" applyBorder="1" applyAlignment="1" applyProtection="1">
      <alignment horizontal="left" vertical="center" wrapText="1"/>
    </xf>
    <xf numFmtId="0" fontId="17" fillId="0" borderId="5" xfId="0" applyFont="1" applyBorder="1" applyAlignment="1" applyProtection="1">
      <alignment horizontal="center" vertical="center" wrapText="1"/>
    </xf>
    <xf numFmtId="0" fontId="17" fillId="0" borderId="5" xfId="0" applyFont="1" applyBorder="1" applyAlignment="1" applyProtection="1">
      <alignment horizontal="left" vertical="center" wrapText="1"/>
    </xf>
    <xf numFmtId="0" fontId="17" fillId="0" borderId="1" xfId="0" applyFont="1" applyBorder="1" applyAlignment="1" applyProtection="1">
      <alignment horizontal="left" vertical="center" wrapText="1"/>
    </xf>
    <xf numFmtId="49" fontId="5" fillId="0" borderId="1" xfId="56" applyFont="1" applyBorder="1" applyAlignment="1">
      <alignment horizontal="center" vertical="center" wrapText="1"/>
    </xf>
    <xf numFmtId="0" fontId="4" fillId="0" borderId="1" xfId="0" applyFont="1" applyBorder="1" applyAlignment="1" applyProtection="1">
      <alignment horizontal="left" vertical="center" wrapText="1"/>
    </xf>
    <xf numFmtId="0" fontId="18" fillId="0" borderId="1" xfId="0" applyFont="1" applyBorder="1" applyAlignment="1" applyProtection="1">
      <alignment horizontal="center" vertical="center"/>
    </xf>
    <xf numFmtId="0" fontId="18" fillId="0" borderId="1" xfId="0" applyFont="1" applyBorder="1" applyAlignment="1">
      <alignment horizontal="center" vertical="center"/>
      <protection locked="0"/>
    </xf>
    <xf numFmtId="0" fontId="0" fillId="0" borderId="1" xfId="0" applyBorder="1" applyAlignment="1" applyProtection="1">
      <alignment horizontal="center" vertical="center"/>
    </xf>
    <xf numFmtId="0" fontId="19" fillId="0" borderId="1" xfId="0" applyFont="1" applyBorder="1" applyAlignment="1" applyProtection="1">
      <alignment horizontal="center" vertical="center"/>
    </xf>
    <xf numFmtId="177" fontId="20" fillId="0" borderId="1" xfId="0" applyNumberFormat="1" applyFont="1" applyBorder="1" applyAlignment="1" applyProtection="1">
      <alignment horizontal="right" vertical="center"/>
    </xf>
    <xf numFmtId="10" fontId="20" fillId="0" borderId="1" xfId="0" applyNumberFormat="1" applyFont="1" applyBorder="1" applyAlignment="1" applyProtection="1">
      <alignment horizontal="right" vertical="center"/>
    </xf>
    <xf numFmtId="0" fontId="15" fillId="0" borderId="0" xfId="0" applyFont="1" applyBorder="1" applyAlignment="1" applyProtection="1">
      <alignment horizontal="right" vertical="center"/>
    </xf>
    <xf numFmtId="0" fontId="21" fillId="0" borderId="0" xfId="0" applyFont="1" applyBorder="1" applyAlignment="1" applyProtection="1">
      <alignment horizontal="right"/>
    </xf>
    <xf numFmtId="0" fontId="21" fillId="0" borderId="0" xfId="0" applyFont="1" applyBorder="1" applyAlignment="1">
      <alignment horizontal="right"/>
      <protection locked="0"/>
    </xf>
    <xf numFmtId="0" fontId="5" fillId="2" borderId="1" xfId="0" applyFont="1" applyFill="1" applyBorder="1" applyAlignment="1">
      <alignment horizontal="center" vertical="center" wrapText="1"/>
      <protection locked="0"/>
    </xf>
    <xf numFmtId="0" fontId="5" fillId="2" borderId="6" xfId="0" applyFont="1" applyFill="1" applyBorder="1" applyAlignment="1">
      <alignment horizontal="center" vertical="center" wrapText="1"/>
      <protection locked="0"/>
    </xf>
    <xf numFmtId="49" fontId="5" fillId="0" borderId="0" xfId="56" applyFont="1" applyBorder="1" applyAlignment="1">
      <alignment horizontal="center" vertical="center" wrapText="1"/>
    </xf>
    <xf numFmtId="49" fontId="5" fillId="0" borderId="1" xfId="56" applyFont="1" applyAlignment="1">
      <alignment horizontal="left" vertical="center" wrapText="1" indent="1"/>
    </xf>
    <xf numFmtId="49" fontId="5" fillId="0" borderId="1" xfId="56" applyFont="1" applyAlignment="1">
      <alignment horizontal="left" vertical="center" wrapText="1" indent="2"/>
    </xf>
    <xf numFmtId="49" fontId="2" fillId="0" borderId="0" xfId="0" applyNumberFormat="1" applyFont="1" applyBorder="1" applyAlignment="1" applyProtection="1">
      <alignment horizontal="center" vertical="center" wrapText="1"/>
    </xf>
    <xf numFmtId="49" fontId="2" fillId="0" borderId="1" xfId="0" applyNumberFormat="1" applyFont="1" applyBorder="1" applyAlignment="1" applyProtection="1">
      <alignment horizontal="center" vertical="center" wrapText="1"/>
    </xf>
    <xf numFmtId="0" fontId="15" fillId="0" borderId="5" xfId="0" applyFont="1" applyBorder="1" applyAlignment="1">
      <alignment vertical="center" wrapText="1"/>
      <protection locked="0"/>
    </xf>
    <xf numFmtId="0" fontId="5" fillId="0" borderId="5" xfId="0" applyFont="1" applyBorder="1" applyAlignment="1">
      <alignment vertical="center" wrapText="1"/>
      <protection locked="0"/>
    </xf>
    <xf numFmtId="0" fontId="15" fillId="0" borderId="5" xfId="0" applyFont="1" applyBorder="1" applyAlignment="1" applyProtection="1">
      <alignment horizontal="left" vertical="center"/>
    </xf>
    <xf numFmtId="0" fontId="5" fillId="0" borderId="5" xfId="0" applyFont="1" applyBorder="1" applyAlignment="1" applyProtection="1">
      <alignment vertical="center" wrapText="1"/>
    </xf>
    <xf numFmtId="0" fontId="22" fillId="0" borderId="5" xfId="0" applyFont="1" applyBorder="1" applyAlignment="1" applyProtection="1">
      <alignment horizontal="center" vertical="center"/>
    </xf>
    <xf numFmtId="0" fontId="15" fillId="0" borderId="5" xfId="0" applyFont="1" applyBorder="1" applyAlignment="1" applyProtection="1">
      <alignment horizontal="left" vertical="center" wrapText="1"/>
    </xf>
    <xf numFmtId="0" fontId="22" fillId="0" borderId="5" xfId="0" applyFont="1" applyBorder="1" applyAlignment="1">
      <alignment horizontal="center" vertical="center" wrapText="1"/>
      <protection locked="0"/>
    </xf>
    <xf numFmtId="0" fontId="15" fillId="0" borderId="5" xfId="0" applyFont="1" applyBorder="1" applyAlignment="1">
      <alignment horizontal="left" vertical="center" wrapText="1"/>
      <protection locked="0"/>
    </xf>
    <xf numFmtId="4" fontId="6" fillId="0" borderId="5" xfId="0" applyNumberFormat="1" applyFont="1" applyBorder="1" applyAlignment="1">
      <alignment horizontal="right" vertical="center"/>
      <protection locked="0"/>
    </xf>
    <xf numFmtId="0" fontId="15" fillId="2" borderId="1" xfId="0" applyFont="1" applyFill="1" applyBorder="1" applyAlignment="1" applyProtection="1">
      <alignment horizontal="center" vertical="center" wrapText="1"/>
    </xf>
    <xf numFmtId="0" fontId="15" fillId="2" borderId="1" xfId="0" applyFont="1" applyFill="1" applyBorder="1" applyAlignment="1">
      <alignment horizontal="center" vertical="center" wrapText="1"/>
      <protection locked="0"/>
    </xf>
    <xf numFmtId="177" fontId="6" fillId="0" borderId="1" xfId="53" applyFont="1" applyAlignment="1">
      <alignment horizontal="left" vertical="center"/>
    </xf>
    <xf numFmtId="177" fontId="6" fillId="0" borderId="1" xfId="53" applyFont="1" applyAlignment="1">
      <alignment horizontal="left" vertical="center" indent="1"/>
    </xf>
    <xf numFmtId="177" fontId="6" fillId="0" borderId="1" xfId="53" applyFont="1" applyAlignment="1">
      <alignment horizontal="left" vertical="center" indent="2"/>
    </xf>
    <xf numFmtId="177" fontId="6" fillId="0" borderId="1" xfId="53" applyFont="1" applyAlignment="1">
      <alignment horizontal="center" vertical="center"/>
    </xf>
    <xf numFmtId="0" fontId="15" fillId="2" borderId="1" xfId="0" applyFont="1" applyFill="1" applyBorder="1" applyAlignment="1" applyProtection="1">
      <alignment horizontal="center" vertical="center"/>
    </xf>
    <xf numFmtId="0" fontId="23" fillId="0" borderId="1" xfId="0" applyFont="1" applyBorder="1" applyAlignment="1" applyProtection="1"/>
    <xf numFmtId="49" fontId="22" fillId="0" borderId="1" xfId="56" applyFont="1" applyAlignment="1">
      <alignment horizontal="center" vertical="center" wrapText="1"/>
    </xf>
    <xf numFmtId="4" fontId="6" fillId="0" borderId="7" xfId="0" applyNumberFormat="1" applyFont="1" applyBorder="1" applyAlignment="1" applyProtection="1">
      <alignment horizontal="right" vertical="center"/>
    </xf>
    <xf numFmtId="0" fontId="22" fillId="0" borderId="1" xfId="0" applyFont="1" applyBorder="1" applyAlignment="1" applyProtection="1">
      <alignment horizontal="left" vertical="center"/>
    </xf>
    <xf numFmtId="0" fontId="22" fillId="0" borderId="1" xfId="0" applyFont="1" applyBorder="1" applyAlignment="1" applyProtection="1">
      <alignment horizontal="right" vertical="center"/>
    </xf>
    <xf numFmtId="0" fontId="15" fillId="0" borderId="1" xfId="0" applyFont="1" applyBorder="1" applyAlignment="1" applyProtection="1">
      <alignment horizontal="left" vertical="center"/>
    </xf>
    <xf numFmtId="0" fontId="15" fillId="0" borderId="1" xfId="0" applyFont="1" applyBorder="1" applyAlignment="1" applyProtection="1">
      <alignment horizontal="right" vertical="center"/>
    </xf>
  </cellXfs>
  <cellStyles count="57">
    <cellStyle name="常规" xfId="0" builtinId="0"/>
    <cellStyle name="货币[0]" xfId="1" builtinId="7"/>
    <cellStyle name="20% - 强调文字颜色 3" xfId="2" builtinId="38"/>
    <cellStyle name="输入" xfId="3" builtinId="20"/>
    <cellStyle name="货币" xfId="4" builtinId="4"/>
    <cellStyle name="千位分隔[0]" xfId="5" builtinId="6"/>
    <cellStyle name="DateTimeStyle" xf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DateStyle" xfId="13"/>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PercentStyle" xfId="35"/>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NumberStyle" xfId="52"/>
    <cellStyle name="MoneyStyle" xfId="53"/>
    <cellStyle name="TimeStyle" xfId="54"/>
    <cellStyle name="IntegralNumberStyle" xfId="55"/>
    <cellStyle name="Text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schemas.openxmlformats.org/officeDocument/2006/relationships/sharedStrings" Target="sharedStrings.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theme" Target="theme/theme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41"/>
  <sheetViews>
    <sheetView showZeros="0" workbookViewId="0">
      <selection activeCell="A19" sqref="A19"/>
    </sheetView>
  </sheetViews>
  <sheetFormatPr defaultColWidth="9.28333333333333" defaultRowHeight="14.25" customHeight="1" outlineLevelCol="3"/>
  <cols>
    <col min="1" max="1" width="41.7" customWidth="1"/>
    <col min="2" max="2" width="21.425" customWidth="1"/>
    <col min="3" max="3" width="37.85" customWidth="1"/>
    <col min="4" max="4" width="21.425" customWidth="1"/>
  </cols>
  <sheetData>
    <row r="1" ht="13.5" customHeight="1" spans="1:4">
      <c r="A1" s="19"/>
      <c r="B1" s="19"/>
      <c r="C1" s="19"/>
      <c r="D1" s="23" t="s">
        <v>0</v>
      </c>
    </row>
    <row r="2" ht="45" customHeight="1" spans="1:4">
      <c r="A2" s="20" t="str">
        <f>"2026"&amp;"年部门财务收支预算总表"</f>
        <v>2026年部门财务收支预算总表</v>
      </c>
      <c r="B2" s="20"/>
      <c r="C2" s="20"/>
      <c r="D2" s="20"/>
    </row>
    <row r="3" ht="21" customHeight="1" spans="1:4">
      <c r="A3" s="19" t="str">
        <f>"单位名称："&amp;"楚雄彝族自治州文学艺术界联合会"</f>
        <v>单位名称：楚雄彝族自治州文学艺术界联合会</v>
      </c>
      <c r="B3" s="19"/>
      <c r="C3" s="19"/>
      <c r="D3" s="23" t="s">
        <v>1</v>
      </c>
    </row>
    <row r="4" ht="19.5" customHeight="1" spans="1:4">
      <c r="A4" s="9" t="s">
        <v>2</v>
      </c>
      <c r="B4" s="9"/>
      <c r="C4" s="9" t="s">
        <v>3</v>
      </c>
      <c r="D4" s="9"/>
    </row>
    <row r="5" ht="19.5" customHeight="1" spans="1:4">
      <c r="A5" s="9" t="s">
        <v>4</v>
      </c>
      <c r="B5" s="9" t="str">
        <f t="shared" ref="B5:D5" si="0">"2026"&amp;"年预算数"</f>
        <v>2026年预算数</v>
      </c>
      <c r="C5" s="9" t="s">
        <v>5</v>
      </c>
      <c r="D5" s="9" t="str">
        <f t="shared" si="0"/>
        <v>2026年预算数</v>
      </c>
    </row>
    <row r="6" ht="19.5" customHeight="1" spans="1:4">
      <c r="A6" s="9"/>
      <c r="B6" s="9"/>
      <c r="C6" s="9"/>
      <c r="D6" s="9"/>
    </row>
    <row r="7" ht="25.3" customHeight="1" spans="1:4">
      <c r="A7" s="7" t="s">
        <v>6</v>
      </c>
      <c r="B7" s="8">
        <v>4803335.33</v>
      </c>
      <c r="C7" s="7" t="s">
        <v>7</v>
      </c>
      <c r="D7" s="8">
        <v>3669961.59</v>
      </c>
    </row>
    <row r="8" ht="25.3" customHeight="1" spans="1:4">
      <c r="A8" s="7" t="s">
        <v>8</v>
      </c>
      <c r="B8" s="8"/>
      <c r="C8" s="7" t="s">
        <v>9</v>
      </c>
      <c r="D8" s="8"/>
    </row>
    <row r="9" ht="25.3" customHeight="1" spans="1:4">
      <c r="A9" s="7" t="s">
        <v>10</v>
      </c>
      <c r="B9" s="8"/>
      <c r="C9" s="7" t="s">
        <v>11</v>
      </c>
      <c r="D9" s="8"/>
    </row>
    <row r="10" ht="25.3" customHeight="1" spans="1:4">
      <c r="A10" s="7" t="s">
        <v>12</v>
      </c>
      <c r="B10" s="8"/>
      <c r="C10" s="7" t="s">
        <v>13</v>
      </c>
      <c r="D10" s="8"/>
    </row>
    <row r="11" ht="25.3" customHeight="1" spans="1:4">
      <c r="A11" s="7" t="s">
        <v>14</v>
      </c>
      <c r="B11" s="8"/>
      <c r="C11" s="7" t="s">
        <v>15</v>
      </c>
      <c r="D11" s="8"/>
    </row>
    <row r="12" ht="20.25" customHeight="1" spans="1:4">
      <c r="A12" s="7" t="s">
        <v>16</v>
      </c>
      <c r="B12" s="8"/>
      <c r="C12" s="7" t="s">
        <v>17</v>
      </c>
      <c r="D12" s="8"/>
    </row>
    <row r="13" ht="20.25" customHeight="1" spans="1:4">
      <c r="A13" s="7" t="s">
        <v>18</v>
      </c>
      <c r="B13" s="8"/>
      <c r="C13" s="7" t="s">
        <v>19</v>
      </c>
      <c r="D13" s="8"/>
    </row>
    <row r="14" ht="20.25" customHeight="1" spans="1:4">
      <c r="A14" s="7" t="s">
        <v>20</v>
      </c>
      <c r="B14" s="8"/>
      <c r="C14" s="7" t="s">
        <v>21</v>
      </c>
      <c r="D14" s="8">
        <v>661695.72</v>
      </c>
    </row>
    <row r="15" ht="20.25" customHeight="1" spans="1:4">
      <c r="A15" s="7" t="s">
        <v>22</v>
      </c>
      <c r="B15" s="8"/>
      <c r="C15" s="7" t="s">
        <v>23</v>
      </c>
      <c r="D15" s="8"/>
    </row>
    <row r="16" ht="20.25" customHeight="1" spans="1:4">
      <c r="A16" s="7" t="s">
        <v>24</v>
      </c>
      <c r="B16" s="8"/>
      <c r="C16" s="7" t="s">
        <v>25</v>
      </c>
      <c r="D16" s="8">
        <v>237411.98</v>
      </c>
    </row>
    <row r="17" ht="20.25" customHeight="1" spans="1:4">
      <c r="A17" s="7"/>
      <c r="B17" s="8"/>
      <c r="C17" s="7" t="s">
        <v>26</v>
      </c>
      <c r="D17" s="8"/>
    </row>
    <row r="18" ht="20.25" customHeight="1" spans="1:4">
      <c r="A18" s="7"/>
      <c r="B18" s="88"/>
      <c r="C18" s="7" t="s">
        <v>27</v>
      </c>
      <c r="D18" s="8"/>
    </row>
    <row r="19" ht="20.25" customHeight="1" spans="1:4">
      <c r="A19" s="7"/>
      <c r="B19" s="88"/>
      <c r="C19" s="7" t="s">
        <v>28</v>
      </c>
      <c r="D19" s="8"/>
    </row>
    <row r="20" ht="20.25" customHeight="1" spans="1:4">
      <c r="A20" s="7"/>
      <c r="B20" s="88"/>
      <c r="C20" s="7" t="s">
        <v>29</v>
      </c>
      <c r="D20" s="8"/>
    </row>
    <row r="21" ht="20.25" customHeight="1" spans="1:4">
      <c r="A21" s="7"/>
      <c r="B21" s="88"/>
      <c r="C21" s="7" t="s">
        <v>30</v>
      </c>
      <c r="D21" s="8"/>
    </row>
    <row r="22" ht="20.25" customHeight="1" spans="1:4">
      <c r="A22" s="7"/>
      <c r="B22" s="88"/>
      <c r="C22" s="7" t="s">
        <v>31</v>
      </c>
      <c r="D22" s="8"/>
    </row>
    <row r="23" ht="20.25" customHeight="1" spans="1:4">
      <c r="A23" s="7"/>
      <c r="B23" s="88"/>
      <c r="C23" s="7" t="s">
        <v>32</v>
      </c>
      <c r="D23" s="8"/>
    </row>
    <row r="24" ht="20.25" customHeight="1" spans="1:4">
      <c r="A24" s="7"/>
      <c r="B24" s="88"/>
      <c r="C24" s="7" t="s">
        <v>33</v>
      </c>
      <c r="D24" s="8"/>
    </row>
    <row r="25" ht="20.25" customHeight="1" spans="1:4">
      <c r="A25" s="7"/>
      <c r="B25" s="88"/>
      <c r="C25" s="7" t="s">
        <v>34</v>
      </c>
      <c r="D25" s="8"/>
    </row>
    <row r="26" ht="20.25" customHeight="1" spans="1:4">
      <c r="A26" s="7"/>
      <c r="B26" s="88"/>
      <c r="C26" s="7" t="s">
        <v>35</v>
      </c>
      <c r="D26" s="8">
        <v>234266.04</v>
      </c>
    </row>
    <row r="27" ht="20.25" customHeight="1" spans="1:4">
      <c r="A27" s="7"/>
      <c r="B27" s="88"/>
      <c r="C27" s="7" t="s">
        <v>36</v>
      </c>
      <c r="D27" s="8"/>
    </row>
    <row r="28" ht="20.25" customHeight="1" spans="1:4">
      <c r="A28" s="7"/>
      <c r="B28" s="88"/>
      <c r="C28" s="7" t="s">
        <v>37</v>
      </c>
      <c r="D28" s="8"/>
    </row>
    <row r="29" ht="20.25" customHeight="1" spans="1:4">
      <c r="A29" s="7"/>
      <c r="B29" s="88"/>
      <c r="C29" s="7" t="s">
        <v>38</v>
      </c>
      <c r="D29" s="8"/>
    </row>
    <row r="30" ht="20.25" customHeight="1" spans="1:4">
      <c r="A30" s="7"/>
      <c r="B30" s="88"/>
      <c r="C30" s="7" t="s">
        <v>39</v>
      </c>
      <c r="D30" s="8"/>
    </row>
    <row r="31" ht="20.25" customHeight="1" spans="1:4">
      <c r="A31" s="7"/>
      <c r="B31" s="88"/>
      <c r="C31" s="7" t="s">
        <v>40</v>
      </c>
      <c r="D31" s="8"/>
    </row>
    <row r="32" ht="20.25" customHeight="1" spans="1:4">
      <c r="A32" s="7"/>
      <c r="B32" s="88"/>
      <c r="C32" s="7" t="s">
        <v>41</v>
      </c>
      <c r="D32" s="8"/>
    </row>
    <row r="33" ht="20.25" customHeight="1" spans="1:4">
      <c r="A33" s="7"/>
      <c r="B33" s="88"/>
      <c r="C33" s="7" t="s">
        <v>42</v>
      </c>
      <c r="D33" s="8"/>
    </row>
    <row r="34" ht="20.25" customHeight="1" spans="1:4">
      <c r="A34" s="7"/>
      <c r="B34" s="88"/>
      <c r="C34" s="7" t="s">
        <v>43</v>
      </c>
      <c r="D34" s="8"/>
    </row>
    <row r="35" ht="20.25" customHeight="1" spans="1:4">
      <c r="A35" s="7"/>
      <c r="B35" s="88"/>
      <c r="C35" s="7" t="s">
        <v>44</v>
      </c>
      <c r="D35" s="8"/>
    </row>
    <row r="36" ht="20.25" customHeight="1" spans="1:4">
      <c r="A36" s="7"/>
      <c r="B36" s="88"/>
      <c r="C36" s="7" t="s">
        <v>45</v>
      </c>
      <c r="D36" s="8"/>
    </row>
    <row r="37" ht="20.25" customHeight="1" spans="1:4">
      <c r="A37" s="89" t="s">
        <v>46</v>
      </c>
      <c r="B37" s="90">
        <v>4803335.33</v>
      </c>
      <c r="C37" s="89" t="s">
        <v>47</v>
      </c>
      <c r="D37" s="8">
        <v>4803335.33</v>
      </c>
    </row>
    <row r="38" ht="20.25" customHeight="1" spans="1:4">
      <c r="A38" s="91" t="s">
        <v>48</v>
      </c>
      <c r="B38" s="92"/>
      <c r="C38" s="91" t="s">
        <v>49</v>
      </c>
      <c r="D38" s="8"/>
    </row>
    <row r="39" ht="20.25" customHeight="1" spans="1:4">
      <c r="A39" s="93" t="s">
        <v>50</v>
      </c>
      <c r="B39" s="94"/>
      <c r="C39" s="93" t="s">
        <v>50</v>
      </c>
      <c r="D39" s="8"/>
    </row>
    <row r="40" ht="20.25" customHeight="1" spans="1:4">
      <c r="A40" s="93" t="s">
        <v>51</v>
      </c>
      <c r="B40" s="94"/>
      <c r="C40" s="93" t="s">
        <v>51</v>
      </c>
      <c r="D40" s="8"/>
    </row>
    <row r="41" ht="20.25" customHeight="1" spans="1:4">
      <c r="A41" s="89" t="s">
        <v>52</v>
      </c>
      <c r="B41" s="90">
        <v>4803335.33</v>
      </c>
      <c r="C41" s="89" t="s">
        <v>53</v>
      </c>
      <c r="D41" s="8">
        <v>4803335.33</v>
      </c>
    </row>
  </sheetData>
  <mergeCells count="8">
    <mergeCell ref="A2:D2"/>
    <mergeCell ref="A3:B3"/>
    <mergeCell ref="A4:B4"/>
    <mergeCell ref="C4:D4"/>
    <mergeCell ref="A5:A6"/>
    <mergeCell ref="B5:B6"/>
    <mergeCell ref="C5:C6"/>
    <mergeCell ref="D5:D6"/>
  </mergeCells>
  <pageMargins left="0.751388888888889" right="0.751388888888889" top="1" bottom="1" header="0.5" footer="0.5"/>
  <pageSetup paperSize="8" orientation="portrait" horizont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28"/>
  <sheetViews>
    <sheetView showZeros="0" topLeftCell="A18" workbookViewId="0">
      <selection activeCell="B6" sqref="B6:B9"/>
    </sheetView>
  </sheetViews>
  <sheetFormatPr defaultColWidth="10.7083333333333" defaultRowHeight="12" customHeight="1"/>
  <cols>
    <col min="1" max="1" width="17.875" customWidth="1"/>
    <col min="2" max="2" width="45" customWidth="1"/>
    <col min="3" max="3" width="16.625" customWidth="1"/>
    <col min="4" max="4" width="18.85" customWidth="1"/>
    <col min="5" max="5" width="37.9916666666667" customWidth="1"/>
    <col min="6" max="6" width="10.25" customWidth="1"/>
    <col min="7" max="7" width="10.625" customWidth="1"/>
    <col min="8" max="8" width="10.375" customWidth="1"/>
    <col min="9" max="9" width="13.875" customWidth="1"/>
    <col min="10" max="10" width="67.625" customWidth="1"/>
  </cols>
  <sheetData>
    <row r="1" ht="15.75" customHeight="1" spans="1:10">
      <c r="A1" s="23" t="s">
        <v>309</v>
      </c>
      <c r="B1" s="19"/>
      <c r="C1" s="19"/>
      <c r="D1" s="19"/>
      <c r="E1" s="19"/>
      <c r="F1" s="19"/>
      <c r="G1" s="19"/>
      <c r="H1" s="19"/>
      <c r="I1" s="19"/>
      <c r="J1" s="19" t="s">
        <v>310</v>
      </c>
    </row>
    <row r="2" ht="45" customHeight="1" spans="1:10">
      <c r="A2" s="20" t="str">
        <f>"2026"&amp;"年部门项目支出绩效目标表"</f>
        <v>2026年部门项目支出绩效目标表</v>
      </c>
      <c r="B2" s="20"/>
      <c r="C2" s="20"/>
      <c r="D2" s="20"/>
      <c r="E2" s="20"/>
      <c r="F2" s="20"/>
      <c r="G2" s="20"/>
      <c r="H2" s="20"/>
      <c r="I2" s="20"/>
      <c r="J2" s="20"/>
    </row>
    <row r="3" ht="15.75" customHeight="1" spans="1:10">
      <c r="A3" s="19" t="str">
        <f>"单位名称："&amp;"楚雄彝族自治州文学艺术界联合会"</f>
        <v>单位名称：楚雄彝族自治州文学艺术界联合会</v>
      </c>
      <c r="B3" s="42"/>
      <c r="C3" s="42"/>
      <c r="D3" s="42"/>
      <c r="E3" s="42"/>
      <c r="F3" s="43"/>
      <c r="G3" s="42"/>
      <c r="H3" s="43"/>
      <c r="I3" s="43"/>
      <c r="J3" s="43"/>
    </row>
    <row r="4" ht="49" customHeight="1" spans="1:10">
      <c r="A4" s="44" t="s">
        <v>311</v>
      </c>
      <c r="B4" s="44" t="s">
        <v>312</v>
      </c>
      <c r="C4" s="44" t="s">
        <v>313</v>
      </c>
      <c r="D4" s="44" t="s">
        <v>314</v>
      </c>
      <c r="E4" s="44" t="s">
        <v>315</v>
      </c>
      <c r="F4" s="44" t="s">
        <v>316</v>
      </c>
      <c r="G4" s="44" t="s">
        <v>317</v>
      </c>
      <c r="H4" s="44" t="s">
        <v>318</v>
      </c>
      <c r="I4" s="44" t="s">
        <v>319</v>
      </c>
      <c r="J4" s="44" t="s">
        <v>320</v>
      </c>
    </row>
    <row r="5" ht="39" customHeight="1" spans="1:10">
      <c r="A5" s="45">
        <v>1</v>
      </c>
      <c r="B5" s="45">
        <v>2</v>
      </c>
      <c r="C5" s="46">
        <v>3</v>
      </c>
      <c r="D5" s="45">
        <v>4</v>
      </c>
      <c r="E5" s="45">
        <v>5</v>
      </c>
      <c r="F5" s="45">
        <v>6</v>
      </c>
      <c r="G5" s="45">
        <v>7</v>
      </c>
      <c r="H5" s="45">
        <v>8</v>
      </c>
      <c r="I5" s="45">
        <v>9</v>
      </c>
      <c r="J5" s="45">
        <v>10</v>
      </c>
    </row>
    <row r="6" ht="75" customHeight="1" spans="1:10">
      <c r="A6" s="47" t="s">
        <v>321</v>
      </c>
      <c r="B6" s="48" t="s">
        <v>322</v>
      </c>
      <c r="C6" s="47" t="s">
        <v>323</v>
      </c>
      <c r="D6" s="46" t="s">
        <v>324</v>
      </c>
      <c r="E6" s="46" t="s">
        <v>325</v>
      </c>
      <c r="F6" s="46" t="s">
        <v>326</v>
      </c>
      <c r="G6" s="46" t="s">
        <v>327</v>
      </c>
      <c r="H6" s="46" t="s">
        <v>328</v>
      </c>
      <c r="I6" s="46" t="s">
        <v>329</v>
      </c>
      <c r="J6" s="53" t="s">
        <v>330</v>
      </c>
    </row>
    <row r="7" ht="32" customHeight="1" spans="1:10">
      <c r="A7" s="49"/>
      <c r="B7" s="50"/>
      <c r="C7" s="51"/>
      <c r="D7" s="46" t="s">
        <v>331</v>
      </c>
      <c r="E7" s="46" t="s">
        <v>332</v>
      </c>
      <c r="F7" s="46" t="s">
        <v>326</v>
      </c>
      <c r="G7" s="46" t="s">
        <v>333</v>
      </c>
      <c r="H7" s="46" t="s">
        <v>334</v>
      </c>
      <c r="I7" s="46" t="s">
        <v>329</v>
      </c>
      <c r="J7" s="53" t="s">
        <v>335</v>
      </c>
    </row>
    <row r="8" ht="69" customHeight="1" spans="1:10">
      <c r="A8" s="49"/>
      <c r="B8" s="50"/>
      <c r="C8" s="46" t="s">
        <v>336</v>
      </c>
      <c r="D8" s="46" t="s">
        <v>337</v>
      </c>
      <c r="E8" s="46" t="s">
        <v>338</v>
      </c>
      <c r="F8" s="46" t="s">
        <v>326</v>
      </c>
      <c r="G8" s="46" t="s">
        <v>339</v>
      </c>
      <c r="H8" s="46" t="s">
        <v>340</v>
      </c>
      <c r="I8" s="46" t="s">
        <v>341</v>
      </c>
      <c r="J8" s="53" t="s">
        <v>342</v>
      </c>
    </row>
    <row r="9" ht="56" customHeight="1" spans="1:10">
      <c r="A9" s="51"/>
      <c r="B9" s="52"/>
      <c r="C9" s="46" t="s">
        <v>343</v>
      </c>
      <c r="D9" s="46" t="s">
        <v>344</v>
      </c>
      <c r="E9" s="46" t="s">
        <v>345</v>
      </c>
      <c r="F9" s="46" t="s">
        <v>326</v>
      </c>
      <c r="G9" s="46" t="s">
        <v>346</v>
      </c>
      <c r="H9" s="46" t="s">
        <v>340</v>
      </c>
      <c r="I9" s="46" t="s">
        <v>341</v>
      </c>
      <c r="J9" s="53" t="s">
        <v>342</v>
      </c>
    </row>
    <row r="10" ht="62" customHeight="1" spans="1:10">
      <c r="A10" s="47" t="s">
        <v>301</v>
      </c>
      <c r="B10" s="48" t="s">
        <v>347</v>
      </c>
      <c r="C10" s="47" t="s">
        <v>323</v>
      </c>
      <c r="D10" s="46" t="s">
        <v>324</v>
      </c>
      <c r="E10" s="46" t="s">
        <v>348</v>
      </c>
      <c r="F10" s="46" t="s">
        <v>326</v>
      </c>
      <c r="G10" s="46" t="s">
        <v>339</v>
      </c>
      <c r="H10" s="46" t="s">
        <v>349</v>
      </c>
      <c r="I10" s="46" t="s">
        <v>329</v>
      </c>
      <c r="J10" s="53" t="s">
        <v>350</v>
      </c>
    </row>
    <row r="11" ht="35" customHeight="1" spans="1:10">
      <c r="A11" s="49"/>
      <c r="B11" s="50"/>
      <c r="C11" s="49"/>
      <c r="D11" s="47" t="s">
        <v>351</v>
      </c>
      <c r="E11" s="46" t="s">
        <v>352</v>
      </c>
      <c r="F11" s="46" t="s">
        <v>353</v>
      </c>
      <c r="G11" s="46" t="s">
        <v>354</v>
      </c>
      <c r="H11" s="46" t="s">
        <v>340</v>
      </c>
      <c r="I11" s="46" t="s">
        <v>341</v>
      </c>
      <c r="J11" s="55" t="s">
        <v>355</v>
      </c>
    </row>
    <row r="12" ht="38" customHeight="1" spans="1:10">
      <c r="A12" s="49"/>
      <c r="B12" s="50"/>
      <c r="C12" s="49"/>
      <c r="D12" s="51"/>
      <c r="E12" s="46" t="s">
        <v>356</v>
      </c>
      <c r="F12" s="46" t="s">
        <v>353</v>
      </c>
      <c r="G12" s="46" t="s">
        <v>339</v>
      </c>
      <c r="H12" s="46" t="s">
        <v>340</v>
      </c>
      <c r="I12" s="46" t="s">
        <v>341</v>
      </c>
      <c r="J12" s="53" t="s">
        <v>357</v>
      </c>
    </row>
    <row r="13" ht="48" customHeight="1" spans="1:10">
      <c r="A13" s="49"/>
      <c r="B13" s="50"/>
      <c r="C13" s="51"/>
      <c r="D13" s="46" t="s">
        <v>331</v>
      </c>
      <c r="E13" s="46" t="s">
        <v>358</v>
      </c>
      <c r="F13" s="46" t="s">
        <v>326</v>
      </c>
      <c r="G13" s="46" t="s">
        <v>86</v>
      </c>
      <c r="H13" s="46" t="s">
        <v>359</v>
      </c>
      <c r="I13" s="46" t="s">
        <v>341</v>
      </c>
      <c r="J13" s="53" t="s">
        <v>360</v>
      </c>
    </row>
    <row r="14" ht="50" customHeight="1" spans="1:10">
      <c r="A14" s="49"/>
      <c r="B14" s="50"/>
      <c r="C14" s="47" t="s">
        <v>336</v>
      </c>
      <c r="D14" s="47" t="s">
        <v>337</v>
      </c>
      <c r="E14" s="46" t="s">
        <v>361</v>
      </c>
      <c r="F14" s="46" t="s">
        <v>353</v>
      </c>
      <c r="G14" s="46" t="s">
        <v>89</v>
      </c>
      <c r="H14" s="46" t="s">
        <v>362</v>
      </c>
      <c r="I14" s="46" t="s">
        <v>329</v>
      </c>
      <c r="J14" s="53" t="s">
        <v>363</v>
      </c>
    </row>
    <row r="15" ht="43" customHeight="1" spans="1:10">
      <c r="A15" s="49"/>
      <c r="B15" s="50"/>
      <c r="C15" s="49"/>
      <c r="D15" s="49"/>
      <c r="E15" s="46" t="s">
        <v>364</v>
      </c>
      <c r="F15" s="46" t="s">
        <v>326</v>
      </c>
      <c r="G15" s="46" t="s">
        <v>85</v>
      </c>
      <c r="H15" s="46" t="s">
        <v>365</v>
      </c>
      <c r="I15" s="46" t="s">
        <v>341</v>
      </c>
      <c r="J15" s="53" t="s">
        <v>366</v>
      </c>
    </row>
    <row r="16" ht="72" customHeight="1" spans="1:10">
      <c r="A16" s="49"/>
      <c r="B16" s="50"/>
      <c r="C16" s="51"/>
      <c r="D16" s="51"/>
      <c r="E16" s="53" t="s">
        <v>367</v>
      </c>
      <c r="F16" s="46" t="s">
        <v>326</v>
      </c>
      <c r="G16" s="46" t="s">
        <v>85</v>
      </c>
      <c r="H16" s="46" t="s">
        <v>365</v>
      </c>
      <c r="I16" s="46" t="s">
        <v>329</v>
      </c>
      <c r="J16" s="53" t="s">
        <v>368</v>
      </c>
    </row>
    <row r="17" ht="39" customHeight="1" spans="1:10">
      <c r="A17" s="51"/>
      <c r="B17" s="52"/>
      <c r="C17" s="46" t="s">
        <v>343</v>
      </c>
      <c r="D17" s="46" t="s">
        <v>344</v>
      </c>
      <c r="E17" s="46" t="s">
        <v>345</v>
      </c>
      <c r="F17" s="46" t="s">
        <v>353</v>
      </c>
      <c r="G17" s="46" t="s">
        <v>369</v>
      </c>
      <c r="H17" s="46" t="s">
        <v>340</v>
      </c>
      <c r="I17" s="46" t="s">
        <v>341</v>
      </c>
      <c r="J17" s="55" t="s">
        <v>370</v>
      </c>
    </row>
    <row r="18" ht="38" customHeight="1" spans="1:10">
      <c r="A18" s="47" t="s">
        <v>305</v>
      </c>
      <c r="B18" s="48" t="s">
        <v>371</v>
      </c>
      <c r="C18" s="47" t="s">
        <v>323</v>
      </c>
      <c r="D18" s="47" t="s">
        <v>324</v>
      </c>
      <c r="E18" s="46" t="s">
        <v>372</v>
      </c>
      <c r="F18" s="46" t="s">
        <v>326</v>
      </c>
      <c r="G18" s="46" t="s">
        <v>85</v>
      </c>
      <c r="H18" s="46" t="s">
        <v>365</v>
      </c>
      <c r="I18" s="46" t="s">
        <v>329</v>
      </c>
      <c r="J18" s="53" t="s">
        <v>373</v>
      </c>
    </row>
    <row r="19" ht="36" customHeight="1" spans="1:10">
      <c r="A19" s="49"/>
      <c r="B19" s="50"/>
      <c r="C19" s="49"/>
      <c r="D19" s="49"/>
      <c r="E19" s="46" t="s">
        <v>374</v>
      </c>
      <c r="F19" s="46" t="s">
        <v>326</v>
      </c>
      <c r="G19" s="46" t="s">
        <v>85</v>
      </c>
      <c r="H19" s="46" t="s">
        <v>365</v>
      </c>
      <c r="I19" s="46" t="s">
        <v>329</v>
      </c>
      <c r="J19" s="55" t="s">
        <v>375</v>
      </c>
    </row>
    <row r="20" ht="30" customHeight="1" spans="1:10">
      <c r="A20" s="49"/>
      <c r="B20" s="50"/>
      <c r="C20" s="51"/>
      <c r="D20" s="51"/>
      <c r="E20" s="46" t="s">
        <v>376</v>
      </c>
      <c r="F20" s="46" t="s">
        <v>326</v>
      </c>
      <c r="G20" s="46" t="s">
        <v>85</v>
      </c>
      <c r="H20" s="46" t="s">
        <v>365</v>
      </c>
      <c r="I20" s="46" t="s">
        <v>329</v>
      </c>
      <c r="J20" s="55" t="s">
        <v>377</v>
      </c>
    </row>
    <row r="21" ht="97" customHeight="1" spans="1:10">
      <c r="A21" s="49"/>
      <c r="B21" s="50"/>
      <c r="C21" s="46" t="s">
        <v>336</v>
      </c>
      <c r="D21" s="46" t="s">
        <v>337</v>
      </c>
      <c r="E21" s="46" t="s">
        <v>378</v>
      </c>
      <c r="F21" s="46" t="s">
        <v>326</v>
      </c>
      <c r="G21" s="46" t="s">
        <v>346</v>
      </c>
      <c r="H21" s="46" t="s">
        <v>340</v>
      </c>
      <c r="I21" s="46" t="s">
        <v>341</v>
      </c>
      <c r="J21" s="55" t="s">
        <v>379</v>
      </c>
    </row>
    <row r="22" ht="40" customHeight="1" spans="1:10">
      <c r="A22" s="51"/>
      <c r="B22" s="52"/>
      <c r="C22" s="46" t="s">
        <v>343</v>
      </c>
      <c r="D22" s="46" t="s">
        <v>344</v>
      </c>
      <c r="E22" s="46" t="s">
        <v>380</v>
      </c>
      <c r="F22" s="46" t="s">
        <v>326</v>
      </c>
      <c r="G22" s="46" t="s">
        <v>339</v>
      </c>
      <c r="H22" s="46" t="s">
        <v>340</v>
      </c>
      <c r="I22" s="46" t="s">
        <v>329</v>
      </c>
      <c r="J22" s="53" t="s">
        <v>381</v>
      </c>
    </row>
    <row r="23" ht="40" customHeight="1" spans="1:10">
      <c r="A23" s="54" t="s">
        <v>291</v>
      </c>
      <c r="B23" s="48" t="s">
        <v>382</v>
      </c>
      <c r="C23" s="47" t="s">
        <v>323</v>
      </c>
      <c r="D23" s="47" t="s">
        <v>324</v>
      </c>
      <c r="E23" s="46" t="s">
        <v>383</v>
      </c>
      <c r="F23" s="46" t="s">
        <v>326</v>
      </c>
      <c r="G23" s="46" t="s">
        <v>384</v>
      </c>
      <c r="H23" s="46" t="s">
        <v>385</v>
      </c>
      <c r="I23" s="46" t="s">
        <v>329</v>
      </c>
      <c r="J23" s="55" t="s">
        <v>386</v>
      </c>
    </row>
    <row r="24" ht="37" customHeight="1" spans="1:10">
      <c r="A24" s="54"/>
      <c r="B24" s="50"/>
      <c r="C24" s="49"/>
      <c r="D24" s="51"/>
      <c r="E24" s="46" t="s">
        <v>387</v>
      </c>
      <c r="F24" s="46" t="s">
        <v>353</v>
      </c>
      <c r="G24" s="46" t="s">
        <v>95</v>
      </c>
      <c r="H24" s="46" t="s">
        <v>365</v>
      </c>
      <c r="I24" s="46" t="s">
        <v>329</v>
      </c>
      <c r="J24" s="55" t="s">
        <v>388</v>
      </c>
    </row>
    <row r="25" ht="39" customHeight="1" spans="1:10">
      <c r="A25" s="54"/>
      <c r="B25" s="50"/>
      <c r="C25" s="49"/>
      <c r="D25" s="46" t="s">
        <v>351</v>
      </c>
      <c r="E25" s="46" t="s">
        <v>352</v>
      </c>
      <c r="F25" s="46" t="s">
        <v>353</v>
      </c>
      <c r="G25" s="46" t="s">
        <v>389</v>
      </c>
      <c r="H25" s="46" t="s">
        <v>340</v>
      </c>
      <c r="I25" s="46" t="s">
        <v>341</v>
      </c>
      <c r="J25" s="53" t="s">
        <v>390</v>
      </c>
    </row>
    <row r="26" ht="37" customHeight="1" spans="1:10">
      <c r="A26" s="54"/>
      <c r="B26" s="50"/>
      <c r="C26" s="51"/>
      <c r="D26" s="46" t="s">
        <v>331</v>
      </c>
      <c r="E26" s="46" t="s">
        <v>391</v>
      </c>
      <c r="F26" s="46" t="s">
        <v>353</v>
      </c>
      <c r="G26" s="46" t="s">
        <v>392</v>
      </c>
      <c r="H26" s="46"/>
      <c r="I26" s="46" t="s">
        <v>341</v>
      </c>
      <c r="J26" s="55" t="s">
        <v>393</v>
      </c>
    </row>
    <row r="27" ht="72" customHeight="1" spans="1:10">
      <c r="A27" s="54"/>
      <c r="B27" s="50"/>
      <c r="C27" s="46" t="s">
        <v>336</v>
      </c>
      <c r="D27" s="46" t="s">
        <v>337</v>
      </c>
      <c r="E27" s="46" t="s">
        <v>394</v>
      </c>
      <c r="F27" s="46" t="s">
        <v>326</v>
      </c>
      <c r="G27" s="46" t="s">
        <v>339</v>
      </c>
      <c r="H27" s="46" t="s">
        <v>340</v>
      </c>
      <c r="I27" s="46" t="s">
        <v>341</v>
      </c>
      <c r="J27" s="53" t="s">
        <v>395</v>
      </c>
    </row>
    <row r="28" ht="33" customHeight="1" spans="1:10">
      <c r="A28" s="54"/>
      <c r="B28" s="52"/>
      <c r="C28" s="46" t="s">
        <v>343</v>
      </c>
      <c r="D28" s="46" t="s">
        <v>344</v>
      </c>
      <c r="E28" s="46" t="s">
        <v>396</v>
      </c>
      <c r="F28" s="46" t="s">
        <v>326</v>
      </c>
      <c r="G28" s="46" t="s">
        <v>339</v>
      </c>
      <c r="H28" s="46" t="s">
        <v>340</v>
      </c>
      <c r="I28" s="46" t="s">
        <v>329</v>
      </c>
      <c r="J28" s="53" t="s">
        <v>397</v>
      </c>
    </row>
  </sheetData>
  <mergeCells count="19">
    <mergeCell ref="A1:J1"/>
    <mergeCell ref="A2:J2"/>
    <mergeCell ref="A6:A9"/>
    <mergeCell ref="A10:A17"/>
    <mergeCell ref="A18:A22"/>
    <mergeCell ref="A23:A28"/>
    <mergeCell ref="B6:B9"/>
    <mergeCell ref="B10:B17"/>
    <mergeCell ref="B18:B22"/>
    <mergeCell ref="B23:B28"/>
    <mergeCell ref="C6:C7"/>
    <mergeCell ref="C10:C13"/>
    <mergeCell ref="C14:C16"/>
    <mergeCell ref="C18:C20"/>
    <mergeCell ref="C23:C26"/>
    <mergeCell ref="D11:D12"/>
    <mergeCell ref="D14:D16"/>
    <mergeCell ref="D18:D20"/>
    <mergeCell ref="D23:D24"/>
  </mergeCells>
  <pageMargins left="0.751388888888889" right="0.751388888888889" top="1" bottom="1" header="0.5" footer="0.5"/>
  <pageSetup paperSize="8" scale="52" orientation="landscape" horizont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10"/>
  <sheetViews>
    <sheetView showZeros="0" workbookViewId="0">
      <selection activeCell="B21" sqref="B21"/>
    </sheetView>
  </sheetViews>
  <sheetFormatPr defaultColWidth="10.7083333333333" defaultRowHeight="14.25" customHeight="1" outlineLevelCol="5"/>
  <cols>
    <col min="1" max="1" width="37.575" customWidth="1"/>
    <col min="2" max="2" width="29.1333333333333" customWidth="1"/>
    <col min="3" max="3" width="47.2833333333333" customWidth="1"/>
    <col min="4" max="4" width="21.85" customWidth="1"/>
    <col min="5" max="5" width="24.2833333333333" customWidth="1"/>
    <col min="6" max="6" width="23.5666666666667" customWidth="1"/>
  </cols>
  <sheetData>
    <row r="1" ht="15.75" customHeight="1" spans="1:6">
      <c r="A1" s="15"/>
      <c r="B1" s="15">
        <v>0</v>
      </c>
      <c r="C1" s="15"/>
      <c r="D1" s="15"/>
      <c r="E1" s="15"/>
      <c r="F1" s="14" t="s">
        <v>398</v>
      </c>
    </row>
    <row r="2" ht="45" customHeight="1" spans="1:6">
      <c r="A2" s="11" t="str">
        <f>"2026"&amp;"年部门政府性基金预算支出预算表"</f>
        <v>2026年部门政府性基金预算支出预算表</v>
      </c>
      <c r="B2" s="11"/>
      <c r="C2" s="11"/>
      <c r="D2" s="11"/>
      <c r="E2" s="11"/>
      <c r="F2" s="11"/>
    </row>
    <row r="3" ht="19.5" customHeight="1" spans="1:6">
      <c r="A3" s="10" t="str">
        <f>"单位名称："&amp;"楚雄彝族自治州文学艺术界联合会"</f>
        <v>单位名称：楚雄彝族自治州文学艺术界联合会</v>
      </c>
      <c r="B3" s="10"/>
      <c r="C3" s="10"/>
      <c r="D3" s="15"/>
      <c r="E3" s="15"/>
      <c r="F3" s="14" t="s">
        <v>1</v>
      </c>
    </row>
    <row r="4" ht="19.5" customHeight="1" spans="1:6">
      <c r="A4" s="5" t="s">
        <v>195</v>
      </c>
      <c r="B4" s="5" t="s">
        <v>74</v>
      </c>
      <c r="C4" s="5" t="s">
        <v>75</v>
      </c>
      <c r="D4" s="5" t="s">
        <v>399</v>
      </c>
      <c r="E4" s="5"/>
      <c r="F4" s="5"/>
    </row>
    <row r="5" ht="18.75" customHeight="1" spans="1:6">
      <c r="A5" s="5"/>
      <c r="B5" s="5"/>
      <c r="C5" s="5"/>
      <c r="D5" s="5" t="s">
        <v>58</v>
      </c>
      <c r="E5" s="5" t="s">
        <v>77</v>
      </c>
      <c r="F5" s="5" t="s">
        <v>78</v>
      </c>
    </row>
    <row r="6" ht="17.25" customHeight="1" spans="1:6">
      <c r="A6" s="12">
        <v>1</v>
      </c>
      <c r="B6" s="41" t="s">
        <v>85</v>
      </c>
      <c r="C6" s="12">
        <v>3</v>
      </c>
      <c r="D6" s="12">
        <v>4</v>
      </c>
      <c r="E6" s="12">
        <v>5</v>
      </c>
      <c r="F6" s="12">
        <v>6</v>
      </c>
    </row>
    <row r="7" ht="22.5" customHeight="1" spans="1:6">
      <c r="A7" s="7"/>
      <c r="B7" s="7"/>
      <c r="C7" s="7"/>
      <c r="D7" s="8"/>
      <c r="E7" s="8"/>
      <c r="F7" s="8"/>
    </row>
    <row r="8" ht="22.5" customHeight="1" spans="1:6">
      <c r="A8" s="7"/>
      <c r="B8" s="7"/>
      <c r="C8" s="7"/>
      <c r="D8" s="8"/>
      <c r="E8" s="8"/>
      <c r="F8" s="8"/>
    </row>
    <row r="9" ht="22.5" customHeight="1" spans="1:6">
      <c r="A9" s="9" t="s">
        <v>58</v>
      </c>
      <c r="B9" s="9"/>
      <c r="C9" s="9"/>
      <c r="D9" s="8"/>
      <c r="E9" s="8"/>
      <c r="F9" s="8"/>
    </row>
    <row r="10" customHeight="1" spans="1:1">
      <c r="A10" t="s">
        <v>400</v>
      </c>
    </row>
  </sheetData>
  <mergeCells count="7">
    <mergeCell ref="A2:F2"/>
    <mergeCell ref="A3:C3"/>
    <mergeCell ref="D4:F4"/>
    <mergeCell ref="A9:C9"/>
    <mergeCell ref="A4:A5"/>
    <mergeCell ref="B4:B5"/>
    <mergeCell ref="C4:C5"/>
  </mergeCells>
  <pageMargins left="0.751388888888889" right="0.751388888888889" top="1" bottom="1" header="0.5" footer="0.5"/>
  <pageSetup paperSize="8" orientation="landscape" horizont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Q14"/>
  <sheetViews>
    <sheetView showGridLines="0" showZeros="0" topLeftCell="C1" workbookViewId="0">
      <selection activeCell="F30" sqref="F30"/>
    </sheetView>
  </sheetViews>
  <sheetFormatPr defaultColWidth="10" defaultRowHeight="12.75" customHeight="1"/>
  <cols>
    <col min="1" max="3" width="38.5" customWidth="1"/>
    <col min="4" max="17" width="12.85" customWidth="1"/>
  </cols>
  <sheetData>
    <row r="1" ht="17.25" customHeight="1" spans="1:17">
      <c r="A1" s="19"/>
      <c r="B1" s="19"/>
      <c r="C1" s="19"/>
      <c r="D1" s="19"/>
      <c r="E1" s="19"/>
      <c r="F1" s="19"/>
      <c r="G1" s="19"/>
      <c r="H1" s="19"/>
      <c r="I1" s="19"/>
      <c r="J1" s="19"/>
      <c r="K1" s="19"/>
      <c r="L1" s="19"/>
      <c r="M1" s="19"/>
      <c r="N1" s="19"/>
      <c r="O1" s="19"/>
      <c r="P1" s="19"/>
      <c r="Q1" s="40" t="s">
        <v>401</v>
      </c>
    </row>
    <row r="2" ht="45" customHeight="1" spans="1:17">
      <c r="A2" s="20" t="str">
        <f>"2026"&amp;"年部门政府采购预算表"</f>
        <v>2026年部门政府采购预算表</v>
      </c>
      <c r="B2" s="20"/>
      <c r="C2" s="20"/>
      <c r="D2" s="20"/>
      <c r="E2" s="20"/>
      <c r="F2" s="20"/>
      <c r="G2" s="20"/>
      <c r="H2" s="20"/>
      <c r="I2" s="20"/>
      <c r="J2" s="20"/>
      <c r="K2" s="20"/>
      <c r="L2" s="20"/>
      <c r="M2" s="20"/>
      <c r="N2" s="20"/>
      <c r="O2" s="20"/>
      <c r="P2" s="20"/>
      <c r="Q2" s="20"/>
    </row>
    <row r="3" ht="18.75" customHeight="1" spans="1:17">
      <c r="A3" s="19" t="str">
        <f>"单位名称："&amp;"楚雄彝族自治州文学艺术界联合会"</f>
        <v>单位名称：楚雄彝族自治州文学艺术界联合会</v>
      </c>
      <c r="B3" s="19"/>
      <c r="C3" s="19"/>
      <c r="D3" s="19"/>
      <c r="E3" s="19"/>
      <c r="F3" s="19"/>
      <c r="G3" s="19"/>
      <c r="H3" s="19"/>
      <c r="I3" s="19"/>
      <c r="J3" s="19"/>
      <c r="K3" s="19"/>
      <c r="L3" s="19"/>
      <c r="M3" s="19"/>
      <c r="N3" s="19"/>
      <c r="O3" s="19"/>
      <c r="P3" s="19"/>
      <c r="Q3" s="23" t="s">
        <v>55</v>
      </c>
    </row>
    <row r="4" ht="22.5" customHeight="1" spans="1:17">
      <c r="A4" s="35" t="s">
        <v>402</v>
      </c>
      <c r="B4" s="35" t="s">
        <v>403</v>
      </c>
      <c r="C4" s="35" t="s">
        <v>404</v>
      </c>
      <c r="D4" s="35" t="s">
        <v>405</v>
      </c>
      <c r="E4" s="35" t="s">
        <v>406</v>
      </c>
      <c r="F4" s="35" t="s">
        <v>407</v>
      </c>
      <c r="G4" s="35" t="s">
        <v>208</v>
      </c>
      <c r="H4" s="35"/>
      <c r="I4" s="35"/>
      <c r="J4" s="35"/>
      <c r="K4" s="35"/>
      <c r="L4" s="35"/>
      <c r="M4" s="35"/>
      <c r="N4" s="35"/>
      <c r="O4" s="35"/>
      <c r="P4" s="35"/>
      <c r="Q4" s="35"/>
    </row>
    <row r="5" ht="22.5" customHeight="1" spans="1:17">
      <c r="A5" s="35"/>
      <c r="B5" s="35" t="s">
        <v>408</v>
      </c>
      <c r="C5" s="35" t="s">
        <v>409</v>
      </c>
      <c r="D5" s="35" t="s">
        <v>405</v>
      </c>
      <c r="E5" s="35" t="s">
        <v>410</v>
      </c>
      <c r="F5" s="35"/>
      <c r="G5" s="35" t="s">
        <v>58</v>
      </c>
      <c r="H5" s="35" t="s">
        <v>61</v>
      </c>
      <c r="I5" s="35" t="s">
        <v>411</v>
      </c>
      <c r="J5" s="35" t="s">
        <v>412</v>
      </c>
      <c r="K5" s="35" t="s">
        <v>413</v>
      </c>
      <c r="L5" s="35" t="s">
        <v>414</v>
      </c>
      <c r="M5" s="35"/>
      <c r="N5" s="35"/>
      <c r="O5" s="35"/>
      <c r="P5" s="35"/>
      <c r="Q5" s="35"/>
    </row>
    <row r="6" ht="23.65" customHeight="1" spans="1:17">
      <c r="A6" s="35"/>
      <c r="B6" s="35"/>
      <c r="C6" s="35"/>
      <c r="D6" s="35"/>
      <c r="E6" s="35"/>
      <c r="F6" s="35"/>
      <c r="G6" s="35"/>
      <c r="H6" s="35"/>
      <c r="I6" s="35" t="s">
        <v>60</v>
      </c>
      <c r="J6" s="35"/>
      <c r="K6" s="35"/>
      <c r="L6" s="35" t="s">
        <v>60</v>
      </c>
      <c r="M6" s="35" t="s">
        <v>66</v>
      </c>
      <c r="N6" s="35" t="s">
        <v>67</v>
      </c>
      <c r="O6" s="35" t="s">
        <v>68</v>
      </c>
      <c r="P6" s="35" t="s">
        <v>69</v>
      </c>
      <c r="Q6" s="35" t="s">
        <v>70</v>
      </c>
    </row>
    <row r="7" ht="22.5" customHeight="1" spans="1:17">
      <c r="A7" s="36">
        <v>1</v>
      </c>
      <c r="B7" s="36">
        <v>2</v>
      </c>
      <c r="C7" s="36">
        <v>3</v>
      </c>
      <c r="D7" s="36">
        <v>4</v>
      </c>
      <c r="E7" s="36">
        <v>5</v>
      </c>
      <c r="F7" s="36">
        <v>6</v>
      </c>
      <c r="G7" s="36">
        <v>7</v>
      </c>
      <c r="H7" s="36">
        <v>8</v>
      </c>
      <c r="I7" s="36">
        <v>9</v>
      </c>
      <c r="J7" s="36">
        <v>10</v>
      </c>
      <c r="K7" s="36">
        <v>11</v>
      </c>
      <c r="L7" s="36">
        <v>12</v>
      </c>
      <c r="M7" s="36">
        <v>13</v>
      </c>
      <c r="N7" s="36">
        <v>14</v>
      </c>
      <c r="O7" s="36">
        <v>15</v>
      </c>
      <c r="P7" s="36">
        <v>16</v>
      </c>
      <c r="Q7" s="36">
        <v>17</v>
      </c>
    </row>
    <row r="8" ht="22.5" customHeight="1" spans="1:17">
      <c r="A8" s="37" t="s">
        <v>291</v>
      </c>
      <c r="B8" s="37"/>
      <c r="C8" s="37"/>
      <c r="D8" s="37"/>
      <c r="E8" s="38">
        <v>21650</v>
      </c>
      <c r="F8" s="38">
        <v>141920</v>
      </c>
      <c r="G8" s="38">
        <v>141920</v>
      </c>
      <c r="H8" s="38">
        <v>141920</v>
      </c>
      <c r="I8" s="38"/>
      <c r="J8" s="38"/>
      <c r="K8" s="38"/>
      <c r="L8" s="38"/>
      <c r="M8" s="38"/>
      <c r="N8" s="38"/>
      <c r="O8" s="38"/>
      <c r="P8" s="38"/>
      <c r="Q8" s="38"/>
    </row>
    <row r="9" ht="22.5" customHeight="1" spans="1:17">
      <c r="A9" s="37"/>
      <c r="B9" s="37" t="s">
        <v>294</v>
      </c>
      <c r="C9" s="37" t="s">
        <v>415</v>
      </c>
      <c r="D9" s="37" t="s">
        <v>416</v>
      </c>
      <c r="E9" s="38">
        <v>21600</v>
      </c>
      <c r="F9" s="38">
        <v>133920</v>
      </c>
      <c r="G9" s="38">
        <v>133920</v>
      </c>
      <c r="H9" s="38">
        <v>133920</v>
      </c>
      <c r="I9" s="38"/>
      <c r="J9" s="38"/>
      <c r="K9" s="38"/>
      <c r="L9" s="38"/>
      <c r="M9" s="38"/>
      <c r="N9" s="38"/>
      <c r="O9" s="38"/>
      <c r="P9" s="38"/>
      <c r="Q9" s="38"/>
    </row>
    <row r="10" ht="22.5" customHeight="1" spans="1:17">
      <c r="A10" s="7"/>
      <c r="B10" s="37" t="s">
        <v>417</v>
      </c>
      <c r="C10" s="37" t="s">
        <v>417</v>
      </c>
      <c r="D10" s="37" t="s">
        <v>418</v>
      </c>
      <c r="E10" s="38">
        <v>50</v>
      </c>
      <c r="F10" s="38">
        <v>8000</v>
      </c>
      <c r="G10" s="38">
        <v>8000</v>
      </c>
      <c r="H10" s="38">
        <v>8000</v>
      </c>
      <c r="I10" s="38"/>
      <c r="J10" s="38"/>
      <c r="K10" s="38"/>
      <c r="L10" s="38"/>
      <c r="M10" s="38"/>
      <c r="N10" s="38"/>
      <c r="O10" s="38"/>
      <c r="P10" s="38"/>
      <c r="Q10" s="38"/>
    </row>
    <row r="11" ht="22.5" customHeight="1" spans="1:17">
      <c r="A11" s="37" t="s">
        <v>301</v>
      </c>
      <c r="B11" s="7"/>
      <c r="C11" s="7"/>
      <c r="D11" s="7"/>
      <c r="E11" s="38">
        <v>302</v>
      </c>
      <c r="F11" s="38">
        <v>117000</v>
      </c>
      <c r="G11" s="38">
        <v>117000</v>
      </c>
      <c r="H11" s="38">
        <v>117000</v>
      </c>
      <c r="I11" s="38"/>
      <c r="J11" s="38"/>
      <c r="K11" s="38"/>
      <c r="L11" s="38"/>
      <c r="M11" s="38"/>
      <c r="N11" s="38"/>
      <c r="O11" s="38"/>
      <c r="P11" s="38"/>
      <c r="Q11" s="38"/>
    </row>
    <row r="12" ht="22.5" customHeight="1" spans="1:17">
      <c r="A12" s="7"/>
      <c r="B12" s="37" t="s">
        <v>304</v>
      </c>
      <c r="C12" s="37" t="s">
        <v>419</v>
      </c>
      <c r="D12" s="37" t="s">
        <v>420</v>
      </c>
      <c r="E12" s="38">
        <v>300</v>
      </c>
      <c r="F12" s="38">
        <v>48000</v>
      </c>
      <c r="G12" s="38">
        <v>48000</v>
      </c>
      <c r="H12" s="38">
        <v>48000</v>
      </c>
      <c r="I12" s="38"/>
      <c r="J12" s="38"/>
      <c r="K12" s="38"/>
      <c r="L12" s="38"/>
      <c r="M12" s="38"/>
      <c r="N12" s="38"/>
      <c r="O12" s="38"/>
      <c r="P12" s="38"/>
      <c r="Q12" s="38"/>
    </row>
    <row r="13" ht="22.5" customHeight="1" spans="1:17">
      <c r="A13" s="7"/>
      <c r="B13" s="37" t="s">
        <v>294</v>
      </c>
      <c r="C13" s="37" t="s">
        <v>415</v>
      </c>
      <c r="D13" s="37" t="s">
        <v>416</v>
      </c>
      <c r="E13" s="38">
        <v>2</v>
      </c>
      <c r="F13" s="38">
        <v>69000</v>
      </c>
      <c r="G13" s="38">
        <v>69000</v>
      </c>
      <c r="H13" s="38">
        <v>69000</v>
      </c>
      <c r="I13" s="38"/>
      <c r="J13" s="38"/>
      <c r="K13" s="38"/>
      <c r="L13" s="38"/>
      <c r="M13" s="38"/>
      <c r="N13" s="38"/>
      <c r="O13" s="38"/>
      <c r="P13" s="38"/>
      <c r="Q13" s="38"/>
    </row>
    <row r="14" ht="22.5" customHeight="1" spans="1:17">
      <c r="A14" s="39" t="s">
        <v>58</v>
      </c>
      <c r="B14" s="39"/>
      <c r="C14" s="39"/>
      <c r="D14" s="39"/>
      <c r="E14" s="39"/>
      <c r="F14" s="38">
        <v>258920</v>
      </c>
      <c r="G14" s="38">
        <v>258920</v>
      </c>
      <c r="H14" s="38">
        <v>258920</v>
      </c>
      <c r="I14" s="38"/>
      <c r="J14" s="38"/>
      <c r="K14" s="38"/>
      <c r="L14" s="38"/>
      <c r="M14" s="38"/>
      <c r="N14" s="38"/>
      <c r="O14" s="38"/>
      <c r="P14" s="38"/>
      <c r="Q14" s="38"/>
    </row>
  </sheetData>
  <mergeCells count="15">
    <mergeCell ref="A2:Q2"/>
    <mergeCell ref="G4:Q4"/>
    <mergeCell ref="L5:Q5"/>
    <mergeCell ref="A14:E14"/>
    <mergeCell ref="A4:A6"/>
    <mergeCell ref="B4:B6"/>
    <mergeCell ref="C4:C6"/>
    <mergeCell ref="D4:D6"/>
    <mergeCell ref="E4:E6"/>
    <mergeCell ref="F4:F6"/>
    <mergeCell ref="G5:G6"/>
    <mergeCell ref="H5:H6"/>
    <mergeCell ref="I5:I6"/>
    <mergeCell ref="J5:J6"/>
    <mergeCell ref="K5:K6"/>
  </mergeCells>
  <pageMargins left="0.751388888888889" right="0.751388888888889" top="1" bottom="1" header="0.5" footer="0.5"/>
  <pageSetup paperSize="8" scale="66" orientation="landscape" horizontalDpi="6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N12"/>
  <sheetViews>
    <sheetView showZeros="0" topLeftCell="B1" workbookViewId="0">
      <selection activeCell="B16" sqref="B16"/>
    </sheetView>
  </sheetViews>
  <sheetFormatPr defaultColWidth="10.2833333333333" defaultRowHeight="14.25" customHeight="1"/>
  <cols>
    <col min="1" max="1" width="46.925" customWidth="1"/>
    <col min="2" max="2" width="27.5" customWidth="1"/>
    <col min="3" max="3" width="27.9916666666667" customWidth="1"/>
    <col min="4" max="14" width="12.85" customWidth="1"/>
  </cols>
  <sheetData>
    <row r="1" ht="23.65" customHeight="1" spans="1:14">
      <c r="A1" s="26"/>
      <c r="B1" s="26"/>
      <c r="C1" s="26"/>
      <c r="D1" s="26"/>
      <c r="E1" s="26"/>
      <c r="F1" s="26"/>
      <c r="G1" s="26"/>
      <c r="H1" s="26"/>
      <c r="I1" s="26"/>
      <c r="J1" s="26"/>
      <c r="K1" s="26"/>
      <c r="L1" s="26"/>
      <c r="M1" s="26"/>
      <c r="N1" s="34" t="s">
        <v>421</v>
      </c>
    </row>
    <row r="2" ht="49.9" customHeight="1" spans="1:14">
      <c r="A2" s="27" t="str">
        <f>"2026"&amp;"年部门政府购买服务预算表"</f>
        <v>2026年部门政府购买服务预算表</v>
      </c>
      <c r="B2" s="27"/>
      <c r="C2" s="27"/>
      <c r="D2" s="27"/>
      <c r="E2" s="27"/>
      <c r="F2" s="27"/>
      <c r="G2" s="27"/>
      <c r="H2" s="27"/>
      <c r="I2" s="27"/>
      <c r="J2" s="27"/>
      <c r="K2" s="27"/>
      <c r="L2" s="27"/>
      <c r="M2" s="27"/>
      <c r="N2" s="27"/>
    </row>
    <row r="3" ht="23.65" customHeight="1" spans="1:14">
      <c r="A3" s="28" t="str">
        <f>"单位名称："&amp;"楚雄彝族自治州文学艺术界联合会"</f>
        <v>单位名称：楚雄彝族自治州文学艺术界联合会</v>
      </c>
      <c r="B3" s="28"/>
      <c r="C3" s="28"/>
      <c r="D3" s="28"/>
      <c r="E3" s="28"/>
      <c r="F3" s="28"/>
      <c r="G3" s="28"/>
      <c r="H3" s="28"/>
      <c r="I3" s="28"/>
      <c r="J3" s="28"/>
      <c r="K3" s="28"/>
      <c r="L3" s="28"/>
      <c r="M3" s="28"/>
      <c r="N3" s="34" t="s">
        <v>55</v>
      </c>
    </row>
    <row r="4" ht="23.65" customHeight="1" spans="1:14">
      <c r="A4" s="29" t="s">
        <v>402</v>
      </c>
      <c r="B4" s="29" t="s">
        <v>422</v>
      </c>
      <c r="C4" s="29" t="s">
        <v>423</v>
      </c>
      <c r="D4" s="29" t="s">
        <v>208</v>
      </c>
      <c r="E4" s="29"/>
      <c r="F4" s="29"/>
      <c r="G4" s="29"/>
      <c r="H4" s="29"/>
      <c r="I4" s="29"/>
      <c r="J4" s="29"/>
      <c r="K4" s="29"/>
      <c r="L4" s="29"/>
      <c r="M4" s="29"/>
      <c r="N4" s="29"/>
    </row>
    <row r="5" ht="23.65" customHeight="1" spans="1:14">
      <c r="A5" s="29" t="s">
        <v>424</v>
      </c>
      <c r="B5" s="29" t="s">
        <v>412</v>
      </c>
      <c r="C5" s="29" t="s">
        <v>413</v>
      </c>
      <c r="D5" s="29" t="s">
        <v>58</v>
      </c>
      <c r="E5" s="29" t="s">
        <v>61</v>
      </c>
      <c r="F5" s="29" t="s">
        <v>411</v>
      </c>
      <c r="G5" s="29" t="s">
        <v>412</v>
      </c>
      <c r="H5" s="29" t="s">
        <v>413</v>
      </c>
      <c r="I5" s="29" t="s">
        <v>65</v>
      </c>
      <c r="J5" s="29"/>
      <c r="K5" s="29"/>
      <c r="L5" s="29"/>
      <c r="M5" s="29"/>
      <c r="N5" s="29"/>
    </row>
    <row r="6" ht="23.65" customHeight="1" spans="1:14">
      <c r="A6" s="29"/>
      <c r="B6" s="29"/>
      <c r="C6" s="29"/>
      <c r="D6" s="29"/>
      <c r="E6" s="29" t="s">
        <v>60</v>
      </c>
      <c r="F6" s="29"/>
      <c r="G6" s="29"/>
      <c r="H6" s="29"/>
      <c r="I6" s="29" t="s">
        <v>60</v>
      </c>
      <c r="J6" s="29" t="s">
        <v>66</v>
      </c>
      <c r="K6" s="29" t="s">
        <v>67</v>
      </c>
      <c r="L6" s="29" t="s">
        <v>68</v>
      </c>
      <c r="M6" s="29" t="s">
        <v>69</v>
      </c>
      <c r="N6" s="29" t="s">
        <v>70</v>
      </c>
    </row>
    <row r="7" ht="22.5" customHeight="1" spans="1:14">
      <c r="A7" s="30" t="s">
        <v>84</v>
      </c>
      <c r="B7" s="30" t="s">
        <v>85</v>
      </c>
      <c r="C7" s="30" t="s">
        <v>86</v>
      </c>
      <c r="D7" s="30">
        <v>4</v>
      </c>
      <c r="E7" s="30">
        <v>5</v>
      </c>
      <c r="F7" s="30">
        <v>6</v>
      </c>
      <c r="G7" s="30">
        <v>7</v>
      </c>
      <c r="H7" s="30">
        <v>8</v>
      </c>
      <c r="I7" s="30">
        <v>9</v>
      </c>
      <c r="J7" s="30">
        <v>10</v>
      </c>
      <c r="K7" s="30">
        <v>11</v>
      </c>
      <c r="L7" s="30">
        <v>12</v>
      </c>
      <c r="M7" s="30">
        <v>13</v>
      </c>
      <c r="N7" s="30">
        <v>14</v>
      </c>
    </row>
    <row r="8" ht="22.5" customHeight="1" spans="1:14">
      <c r="A8" s="31"/>
      <c r="B8" s="31"/>
      <c r="C8" s="31"/>
      <c r="D8" s="32"/>
      <c r="E8" s="32"/>
      <c r="F8" s="32"/>
      <c r="G8" s="32"/>
      <c r="H8" s="32"/>
      <c r="I8" s="32"/>
      <c r="J8" s="32"/>
      <c r="K8" s="32"/>
      <c r="L8" s="32"/>
      <c r="M8" s="32"/>
      <c r="N8" s="32"/>
    </row>
    <row r="9" ht="22.5" customHeight="1" spans="1:14">
      <c r="A9" s="31"/>
      <c r="B9" s="31"/>
      <c r="C9" s="31"/>
      <c r="D9" s="32"/>
      <c r="E9" s="32"/>
      <c r="F9" s="32"/>
      <c r="G9" s="32"/>
      <c r="H9" s="32"/>
      <c r="I9" s="32"/>
      <c r="J9" s="32"/>
      <c r="K9" s="32"/>
      <c r="L9" s="32"/>
      <c r="M9" s="32"/>
      <c r="N9" s="32"/>
    </row>
    <row r="10" ht="22.5" customHeight="1" spans="1:14">
      <c r="A10" s="33"/>
      <c r="B10" s="31"/>
      <c r="C10" s="31"/>
      <c r="D10" s="32"/>
      <c r="E10" s="32"/>
      <c r="F10" s="32"/>
      <c r="G10" s="32"/>
      <c r="H10" s="32"/>
      <c r="I10" s="32"/>
      <c r="J10" s="32"/>
      <c r="K10" s="32"/>
      <c r="L10" s="32"/>
      <c r="M10" s="32"/>
      <c r="N10" s="32"/>
    </row>
    <row r="11" ht="22.5" customHeight="1" spans="1:14">
      <c r="A11" s="33" t="s">
        <v>58</v>
      </c>
      <c r="B11" s="33"/>
      <c r="C11" s="33"/>
      <c r="D11" s="32"/>
      <c r="E11" s="32"/>
      <c r="F11" s="32"/>
      <c r="G11" s="32"/>
      <c r="H11" s="32"/>
      <c r="I11" s="32"/>
      <c r="J11" s="32"/>
      <c r="K11" s="32"/>
      <c r="L11" s="32"/>
      <c r="M11" s="32"/>
      <c r="N11" s="32"/>
    </row>
    <row r="12" customHeight="1" spans="2:2">
      <c r="B12" t="s">
        <v>425</v>
      </c>
    </row>
  </sheetData>
  <mergeCells count="13">
    <mergeCell ref="A2:N2"/>
    <mergeCell ref="A3:M3"/>
    <mergeCell ref="D4:N4"/>
    <mergeCell ref="I5:N5"/>
    <mergeCell ref="A11:C11"/>
    <mergeCell ref="A4:A6"/>
    <mergeCell ref="B4:B6"/>
    <mergeCell ref="C4:C6"/>
    <mergeCell ref="D5:D6"/>
    <mergeCell ref="E5:E6"/>
    <mergeCell ref="F5:F6"/>
    <mergeCell ref="G5:G6"/>
    <mergeCell ref="H5:H6"/>
  </mergeCells>
  <pageMargins left="0.751388888888889" right="0.751388888888889" top="1" bottom="1" header="0.5" footer="0.5"/>
  <pageSetup paperSize="8" scale="80" orientation="landscape" horizontalDpi="600"/>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N10"/>
  <sheetViews>
    <sheetView showZeros="0" workbookViewId="0">
      <selection activeCell="A26" sqref="A26"/>
    </sheetView>
  </sheetViews>
  <sheetFormatPr defaultColWidth="10.7083333333333" defaultRowHeight="14.25" customHeight="1"/>
  <cols>
    <col min="1" max="1" width="44" customWidth="1"/>
    <col min="2" max="14" width="12.85" customWidth="1"/>
  </cols>
  <sheetData>
    <row r="1" ht="13.5" customHeight="1" spans="1:14">
      <c r="A1" s="10"/>
      <c r="B1" s="10"/>
      <c r="C1" s="10"/>
      <c r="D1" s="10"/>
      <c r="E1" s="10"/>
      <c r="F1" s="10"/>
      <c r="G1" s="10"/>
      <c r="H1" s="10"/>
      <c r="I1" s="10"/>
      <c r="J1" s="10"/>
      <c r="K1" s="10"/>
      <c r="L1" s="10"/>
      <c r="M1" s="10"/>
      <c r="N1" s="14" t="s">
        <v>426</v>
      </c>
    </row>
    <row r="2" ht="45" customHeight="1" spans="1:14">
      <c r="A2" s="11" t="str">
        <f>"2026"&amp;"年对下转移支付预算表"</f>
        <v>2026年对下转移支付预算表</v>
      </c>
      <c r="B2" s="11"/>
      <c r="C2" s="11"/>
      <c r="D2" s="11"/>
      <c r="E2" s="11"/>
      <c r="F2" s="11"/>
      <c r="G2" s="11"/>
      <c r="H2" s="11"/>
      <c r="I2" s="11"/>
      <c r="J2" s="11"/>
      <c r="K2" s="11"/>
      <c r="L2" s="11"/>
      <c r="M2" s="11"/>
      <c r="N2" s="11"/>
    </row>
    <row r="3" ht="22.5" customHeight="1" spans="1:14">
      <c r="A3" s="10" t="str">
        <f>"单位名称："&amp;"楚雄彝族自治州文学艺术界联合会"</f>
        <v>单位名称：楚雄彝族自治州文学艺术界联合会</v>
      </c>
      <c r="B3" s="10"/>
      <c r="C3" s="10"/>
      <c r="D3" s="10"/>
      <c r="E3" s="10"/>
      <c r="F3" s="10"/>
      <c r="G3" s="10"/>
      <c r="H3" s="10"/>
      <c r="I3" s="10"/>
      <c r="J3" s="10"/>
      <c r="K3" s="10"/>
      <c r="L3" s="10"/>
      <c r="M3" s="10"/>
      <c r="N3" s="14" t="s">
        <v>55</v>
      </c>
    </row>
    <row r="4" ht="22.5" customHeight="1" spans="1:14">
      <c r="A4" s="5" t="s">
        <v>427</v>
      </c>
      <c r="B4" s="5" t="s">
        <v>208</v>
      </c>
      <c r="C4" s="5"/>
      <c r="D4" s="5"/>
      <c r="E4" s="5" t="s">
        <v>428</v>
      </c>
      <c r="F4" s="5"/>
      <c r="G4" s="5"/>
      <c r="H4" s="5"/>
      <c r="I4" s="5"/>
      <c r="J4" s="5"/>
      <c r="K4" s="5"/>
      <c r="L4" s="5"/>
      <c r="M4" s="5"/>
      <c r="N4" s="5"/>
    </row>
    <row r="5" ht="22.5" customHeight="1" spans="1:14">
      <c r="A5" s="5"/>
      <c r="B5" s="5" t="s">
        <v>58</v>
      </c>
      <c r="C5" s="5" t="s">
        <v>61</v>
      </c>
      <c r="D5" s="5" t="s">
        <v>411</v>
      </c>
      <c r="E5" s="5" t="s">
        <v>429</v>
      </c>
      <c r="F5" s="5" t="s">
        <v>430</v>
      </c>
      <c r="G5" s="5" t="s">
        <v>431</v>
      </c>
      <c r="H5" s="5" t="s">
        <v>432</v>
      </c>
      <c r="I5" s="5" t="s">
        <v>433</v>
      </c>
      <c r="J5" s="5" t="s">
        <v>434</v>
      </c>
      <c r="K5" s="5" t="s">
        <v>435</v>
      </c>
      <c r="L5" s="5" t="s">
        <v>436</v>
      </c>
      <c r="M5" s="5" t="s">
        <v>437</v>
      </c>
      <c r="N5" s="5" t="s">
        <v>438</v>
      </c>
    </row>
    <row r="6" ht="22.5" customHeight="1" spans="1:14">
      <c r="A6" s="24">
        <v>1</v>
      </c>
      <c r="B6" s="24">
        <v>2</v>
      </c>
      <c r="C6" s="24">
        <v>3</v>
      </c>
      <c r="D6" s="25">
        <v>4</v>
      </c>
      <c r="E6" s="24">
        <v>5</v>
      </c>
      <c r="F6" s="24">
        <v>6</v>
      </c>
      <c r="G6" s="25">
        <v>7</v>
      </c>
      <c r="H6" s="24">
        <v>8</v>
      </c>
      <c r="I6" s="24">
        <v>9</v>
      </c>
      <c r="J6" s="25">
        <v>10</v>
      </c>
      <c r="K6" s="24">
        <v>11</v>
      </c>
      <c r="L6" s="24">
        <v>12</v>
      </c>
      <c r="M6" s="25">
        <v>13</v>
      </c>
      <c r="N6" s="24">
        <v>14</v>
      </c>
    </row>
    <row r="7" ht="22.5" customHeight="1" spans="1:14">
      <c r="A7" s="7"/>
      <c r="B7" s="8"/>
      <c r="C7" s="8"/>
      <c r="D7" s="8"/>
      <c r="E7" s="8"/>
      <c r="F7" s="8"/>
      <c r="G7" s="8"/>
      <c r="H7" s="8"/>
      <c r="I7" s="8"/>
      <c r="J7" s="8"/>
      <c r="K7" s="8"/>
      <c r="L7" s="8"/>
      <c r="M7" s="8"/>
      <c r="N7" s="8"/>
    </row>
    <row r="8" ht="22.5" customHeight="1" spans="1:14">
      <c r="A8" s="7"/>
      <c r="B8" s="8"/>
      <c r="C8" s="8"/>
      <c r="D8" s="8"/>
      <c r="E8" s="8"/>
      <c r="F8" s="8"/>
      <c r="G8" s="8"/>
      <c r="H8" s="8"/>
      <c r="I8" s="8"/>
      <c r="J8" s="8"/>
      <c r="K8" s="8"/>
      <c r="L8" s="8"/>
      <c r="M8" s="8"/>
      <c r="N8" s="8"/>
    </row>
    <row r="9" ht="22.5" customHeight="1" spans="1:14">
      <c r="A9" s="7" t="s">
        <v>58</v>
      </c>
      <c r="B9" s="8"/>
      <c r="C9" s="8"/>
      <c r="D9" s="8"/>
      <c r="E9" s="8"/>
      <c r="F9" s="8"/>
      <c r="G9" s="8"/>
      <c r="H9" s="8"/>
      <c r="I9" s="8"/>
      <c r="J9" s="8"/>
      <c r="K9" s="8"/>
      <c r="L9" s="8"/>
      <c r="M9" s="8"/>
      <c r="N9" s="8"/>
    </row>
    <row r="10" customHeight="1" spans="1:1">
      <c r="A10" t="s">
        <v>439</v>
      </c>
    </row>
  </sheetData>
  <mergeCells count="5">
    <mergeCell ref="A2:N2"/>
    <mergeCell ref="A3:H3"/>
    <mergeCell ref="B4:D4"/>
    <mergeCell ref="E4:N4"/>
    <mergeCell ref="A4:A5"/>
  </mergeCells>
  <pageMargins left="0.75" right="0.75" top="1" bottom="1" header="0.5" footer="0.5"/>
  <pageSetup paperSize="8" scale="92"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9"/>
  <sheetViews>
    <sheetView showZeros="0" workbookViewId="0">
      <selection activeCell="A24" sqref="A24"/>
    </sheetView>
  </sheetViews>
  <sheetFormatPr defaultColWidth="10.7083333333333" defaultRowHeight="12" customHeight="1"/>
  <cols>
    <col min="1" max="1" width="69.2833333333333" customWidth="1"/>
    <col min="2" max="2" width="41.1416666666667" customWidth="1"/>
    <col min="3" max="3" width="69.2833333333333" customWidth="1"/>
    <col min="4" max="4" width="20.85" customWidth="1"/>
    <col min="5" max="5" width="17.2833333333333" customWidth="1"/>
    <col min="6" max="6" width="30.2833333333333" customWidth="1"/>
    <col min="7" max="7" width="10.2833333333333" customWidth="1"/>
    <col min="8" max="8" width="18.7083333333333" customWidth="1"/>
    <col min="9" max="9" width="9.85" customWidth="1"/>
    <col min="10" max="10" width="16.85" customWidth="1"/>
    <col min="11" max="11" width="41.7" customWidth="1"/>
  </cols>
  <sheetData>
    <row r="1" ht="15.75" customHeight="1" spans="1:11">
      <c r="A1" s="19"/>
      <c r="B1" s="19"/>
      <c r="C1" s="19"/>
      <c r="D1" s="19"/>
      <c r="E1" s="19"/>
      <c r="F1" s="19"/>
      <c r="G1" s="19"/>
      <c r="H1" s="19"/>
      <c r="I1" s="19"/>
      <c r="J1" s="19"/>
      <c r="K1" s="23" t="s">
        <v>440</v>
      </c>
    </row>
    <row r="2" ht="45" customHeight="1" spans="1:11">
      <c r="A2" s="20" t="str">
        <f>"2026"&amp;"年对下转移支付绩效目标表"</f>
        <v>2026年对下转移支付绩效目标表</v>
      </c>
      <c r="B2" s="20"/>
      <c r="C2" s="20"/>
      <c r="D2" s="20"/>
      <c r="E2" s="20"/>
      <c r="F2" s="20"/>
      <c r="G2" s="20"/>
      <c r="H2" s="20"/>
      <c r="I2" s="20"/>
      <c r="J2" s="20"/>
      <c r="K2" s="20"/>
    </row>
    <row r="3" ht="15.75" customHeight="1" spans="1:11">
      <c r="A3" s="19" t="str">
        <f>"单位名称："&amp;"楚雄彝族自治州文学艺术界联合会"</f>
        <v>单位名称：楚雄彝族自治州文学艺术界联合会</v>
      </c>
      <c r="B3" s="19"/>
      <c r="C3" s="19"/>
      <c r="D3" s="19"/>
      <c r="E3" s="19"/>
      <c r="F3" s="19"/>
      <c r="G3" s="19"/>
      <c r="H3" s="19"/>
      <c r="I3" s="19"/>
      <c r="J3" s="19"/>
      <c r="K3" s="19"/>
    </row>
    <row r="4" ht="22.5" customHeight="1" spans="1:11">
      <c r="A4" s="9" t="s">
        <v>441</v>
      </c>
      <c r="B4" s="9" t="s">
        <v>202</v>
      </c>
      <c r="C4" s="9" t="s">
        <v>312</v>
      </c>
      <c r="D4" s="9" t="s">
        <v>313</v>
      </c>
      <c r="E4" s="9" t="s">
        <v>314</v>
      </c>
      <c r="F4" s="9" t="s">
        <v>315</v>
      </c>
      <c r="G4" s="9" t="s">
        <v>316</v>
      </c>
      <c r="H4" s="9" t="s">
        <v>317</v>
      </c>
      <c r="I4" s="9" t="s">
        <v>318</v>
      </c>
      <c r="J4" s="9" t="s">
        <v>319</v>
      </c>
      <c r="K4" s="9" t="s">
        <v>320</v>
      </c>
    </row>
    <row r="5" ht="22.5" customHeight="1" spans="1:11">
      <c r="A5" s="12">
        <v>1</v>
      </c>
      <c r="B5" s="21">
        <v>2</v>
      </c>
      <c r="C5" s="12">
        <v>3</v>
      </c>
      <c r="D5" s="21">
        <v>4</v>
      </c>
      <c r="E5" s="12">
        <v>5</v>
      </c>
      <c r="F5" s="21">
        <v>6</v>
      </c>
      <c r="G5" s="12">
        <v>7</v>
      </c>
      <c r="H5" s="21">
        <v>8</v>
      </c>
      <c r="I5" s="12">
        <v>9</v>
      </c>
      <c r="J5" s="21">
        <v>10</v>
      </c>
      <c r="K5" s="21">
        <v>11</v>
      </c>
    </row>
    <row r="6" ht="22.5" customHeight="1" spans="1:11">
      <c r="A6" s="22"/>
      <c r="B6" s="22"/>
      <c r="C6" s="22"/>
      <c r="D6" s="22"/>
      <c r="E6" s="22"/>
      <c r="F6" s="22"/>
      <c r="G6" s="22"/>
      <c r="H6" s="22"/>
      <c r="I6" s="22"/>
      <c r="J6" s="22"/>
      <c r="K6" s="22"/>
    </row>
    <row r="7" ht="22.5" customHeight="1" spans="1:11">
      <c r="A7" s="22"/>
      <c r="B7" s="22"/>
      <c r="C7" s="22"/>
      <c r="D7" s="22"/>
      <c r="E7" s="22"/>
      <c r="F7" s="22"/>
      <c r="G7" s="22"/>
      <c r="H7" s="22"/>
      <c r="I7" s="22"/>
      <c r="J7" s="22"/>
      <c r="K7" s="22"/>
    </row>
    <row r="8" ht="22.5" customHeight="1" spans="1:11">
      <c r="A8" s="22"/>
      <c r="B8" s="22"/>
      <c r="C8" s="22"/>
      <c r="D8" s="22"/>
      <c r="E8" s="22"/>
      <c r="F8" s="22"/>
      <c r="G8" s="22"/>
      <c r="H8" s="22"/>
      <c r="I8" s="22"/>
      <c r="J8" s="22"/>
      <c r="K8" s="22"/>
    </row>
    <row r="9" customHeight="1" spans="1:1">
      <c r="A9" t="s">
        <v>439</v>
      </c>
    </row>
  </sheetData>
  <mergeCells count="1">
    <mergeCell ref="A2:K2"/>
  </mergeCells>
  <pageMargins left="0.751388888888889" right="0.751388888888889" top="1" bottom="1" header="0.5" footer="0.5"/>
  <pageSetup paperSize="8" scale="56" orientation="landscape" horizontalDpi="600"/>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10"/>
  <sheetViews>
    <sheetView showZeros="0" workbookViewId="0">
      <selection activeCell="A31" sqref="A31"/>
    </sheetView>
  </sheetViews>
  <sheetFormatPr defaultColWidth="10.7083333333333" defaultRowHeight="12" customHeight="1" outlineLevelCol="7"/>
  <cols>
    <col min="1" max="1" width="33.85" customWidth="1"/>
    <col min="2" max="3" width="39.1416666666667" customWidth="1"/>
    <col min="4" max="4" width="24" customWidth="1"/>
    <col min="5" max="5" width="7.85" customWidth="1"/>
    <col min="6" max="8" width="12.85" customWidth="1"/>
  </cols>
  <sheetData>
    <row r="1" ht="14.25" customHeight="1" spans="1:8">
      <c r="A1" s="15"/>
      <c r="B1" s="15"/>
      <c r="C1" s="15"/>
      <c r="D1" s="15"/>
      <c r="E1" s="15"/>
      <c r="F1" s="15"/>
      <c r="G1" s="15"/>
      <c r="H1" s="14" t="s">
        <v>442</v>
      </c>
    </row>
    <row r="2" ht="45" customHeight="1" spans="1:8">
      <c r="A2" s="11" t="str">
        <f>"2026"&amp;"年新增资产配置表"</f>
        <v>2026年新增资产配置表</v>
      </c>
      <c r="B2" s="11"/>
      <c r="C2" s="11"/>
      <c r="D2" s="11"/>
      <c r="E2" s="11"/>
      <c r="F2" s="11"/>
      <c r="G2" s="11"/>
      <c r="H2" s="11"/>
    </row>
    <row r="3" ht="13.5" customHeight="1" spans="1:8">
      <c r="A3" s="10" t="str">
        <f>"单位名称："&amp;"楚雄彝族自治州文学艺术界联合会"</f>
        <v>单位名称：楚雄彝族自治州文学艺术界联合会</v>
      </c>
      <c r="B3" s="10"/>
      <c r="C3" s="10"/>
      <c r="D3" s="15"/>
      <c r="E3" s="15"/>
      <c r="F3" s="15"/>
      <c r="G3" s="15"/>
      <c r="H3" s="14" t="s">
        <v>55</v>
      </c>
    </row>
    <row r="4" ht="18" customHeight="1" spans="1:8">
      <c r="A4" s="5" t="s">
        <v>195</v>
      </c>
      <c r="B4" s="5" t="s">
        <v>443</v>
      </c>
      <c r="C4" s="5" t="s">
        <v>444</v>
      </c>
      <c r="D4" s="5" t="s">
        <v>445</v>
      </c>
      <c r="E4" s="5" t="s">
        <v>405</v>
      </c>
      <c r="F4" s="5" t="s">
        <v>446</v>
      </c>
      <c r="G4" s="5"/>
      <c r="H4" s="5"/>
    </row>
    <row r="5" ht="18" customHeight="1" spans="1:8">
      <c r="A5" s="5"/>
      <c r="B5" s="5"/>
      <c r="C5" s="5"/>
      <c r="D5" s="5"/>
      <c r="E5" s="5"/>
      <c r="F5" s="5" t="s">
        <v>406</v>
      </c>
      <c r="G5" s="5" t="s">
        <v>447</v>
      </c>
      <c r="H5" s="5" t="s">
        <v>448</v>
      </c>
    </row>
    <row r="6" ht="21" customHeight="1" spans="1:8">
      <c r="A6" s="16">
        <v>1</v>
      </c>
      <c r="B6" s="16">
        <v>2</v>
      </c>
      <c r="C6" s="16">
        <v>3</v>
      </c>
      <c r="D6" s="16">
        <v>4</v>
      </c>
      <c r="E6" s="16">
        <v>5</v>
      </c>
      <c r="F6" s="16">
        <v>6</v>
      </c>
      <c r="G6" s="16">
        <v>7</v>
      </c>
      <c r="H6" s="16">
        <v>8</v>
      </c>
    </row>
    <row r="7" ht="23.25" customHeight="1" spans="1:8">
      <c r="A7" s="7"/>
      <c r="B7" s="7"/>
      <c r="C7" s="7"/>
      <c r="D7" s="7"/>
      <c r="E7" s="17"/>
      <c r="F7" s="17"/>
      <c r="G7" s="17"/>
      <c r="H7" s="17"/>
    </row>
    <row r="8" ht="23.25" customHeight="1" spans="1:8">
      <c r="A8" s="7" t="s">
        <v>449</v>
      </c>
      <c r="B8" s="7"/>
      <c r="C8" s="7"/>
      <c r="D8" s="7"/>
      <c r="E8" s="17"/>
      <c r="F8" s="17"/>
      <c r="G8" s="17"/>
      <c r="H8" s="17"/>
    </row>
    <row r="9" ht="23.25" customHeight="1" spans="1:8">
      <c r="A9" s="9" t="s">
        <v>58</v>
      </c>
      <c r="B9" s="9"/>
      <c r="C9" s="9"/>
      <c r="D9" s="9"/>
      <c r="E9" s="9"/>
      <c r="F9" s="8"/>
      <c r="G9" s="18"/>
      <c r="H9" s="18"/>
    </row>
    <row r="10" customHeight="1" spans="1:1">
      <c r="A10" t="s">
        <v>450</v>
      </c>
    </row>
  </sheetData>
  <mergeCells count="9">
    <mergeCell ref="A2:H2"/>
    <mergeCell ref="A3:C3"/>
    <mergeCell ref="F4:H4"/>
    <mergeCell ref="A9:E9"/>
    <mergeCell ref="A4:A5"/>
    <mergeCell ref="B4:B5"/>
    <mergeCell ref="C4:C5"/>
    <mergeCell ref="D4:D5"/>
    <mergeCell ref="E4:E5"/>
  </mergeCells>
  <pageMargins left="0.75" right="0.75" top="1" bottom="1" header="0.5" footer="0.5"/>
  <pageSetup paperSize="8"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10"/>
  <sheetViews>
    <sheetView showZeros="0" workbookViewId="0">
      <selection activeCell="B27" sqref="B27"/>
    </sheetView>
  </sheetViews>
  <sheetFormatPr defaultColWidth="10.7083333333333" defaultRowHeight="14.25" customHeight="1"/>
  <cols>
    <col min="1" max="7" width="17.575" customWidth="1"/>
    <col min="8" max="11" width="12.85" customWidth="1"/>
  </cols>
  <sheetData>
    <row r="1" ht="15.75" customHeight="1" spans="1:11">
      <c r="A1" s="10"/>
      <c r="B1" s="10"/>
      <c r="C1" s="10"/>
      <c r="D1" s="10"/>
      <c r="E1" s="10"/>
      <c r="F1" s="10"/>
      <c r="G1" s="10"/>
      <c r="H1" s="10"/>
      <c r="I1" s="10"/>
      <c r="J1" s="10"/>
      <c r="K1" s="14" t="s">
        <v>451</v>
      </c>
    </row>
    <row r="2" ht="46.15" customHeight="1" spans="1:11">
      <c r="A2" s="11" t="str">
        <f>"2026"&amp;"年上级补助项目支出预算表"</f>
        <v>2026年上级补助项目支出预算表</v>
      </c>
      <c r="B2" s="11"/>
      <c r="C2" s="11"/>
      <c r="D2" s="11"/>
      <c r="E2" s="11"/>
      <c r="F2" s="11"/>
      <c r="G2" s="11"/>
      <c r="H2" s="11"/>
      <c r="I2" s="11"/>
      <c r="J2" s="11"/>
      <c r="K2" s="11"/>
    </row>
    <row r="3" ht="22.5" customHeight="1" spans="1:11">
      <c r="A3" s="10" t="str">
        <f>"单位名称："&amp;"楚雄彝族自治州文学艺术界联合会"</f>
        <v>单位名称：楚雄彝族自治州文学艺术界联合会</v>
      </c>
      <c r="B3" s="10"/>
      <c r="C3" s="10"/>
      <c r="D3" s="10"/>
      <c r="E3" s="10"/>
      <c r="F3" s="10"/>
      <c r="G3" s="10"/>
      <c r="H3" s="10"/>
      <c r="I3" s="10"/>
      <c r="J3" s="10"/>
      <c r="K3" s="14" t="s">
        <v>1</v>
      </c>
    </row>
    <row r="4" ht="22.5" customHeight="1" spans="1:11">
      <c r="A4" s="5" t="s">
        <v>283</v>
      </c>
      <c r="B4" s="5" t="s">
        <v>203</v>
      </c>
      <c r="C4" s="5" t="s">
        <v>201</v>
      </c>
      <c r="D4" s="5" t="s">
        <v>204</v>
      </c>
      <c r="E4" s="5" t="s">
        <v>205</v>
      </c>
      <c r="F4" s="5" t="s">
        <v>284</v>
      </c>
      <c r="G4" s="5" t="s">
        <v>285</v>
      </c>
      <c r="H4" s="5" t="s">
        <v>58</v>
      </c>
      <c r="I4" s="5" t="s">
        <v>452</v>
      </c>
      <c r="J4" s="5"/>
      <c r="K4" s="5"/>
    </row>
    <row r="5" ht="22.5" customHeight="1" spans="1:11">
      <c r="A5" s="5"/>
      <c r="B5" s="5"/>
      <c r="C5" s="5"/>
      <c r="D5" s="5"/>
      <c r="E5" s="5"/>
      <c r="F5" s="5"/>
      <c r="G5" s="5"/>
      <c r="H5" s="5" t="s">
        <v>60</v>
      </c>
      <c r="I5" s="5" t="s">
        <v>61</v>
      </c>
      <c r="J5" s="5" t="s">
        <v>62</v>
      </c>
      <c r="K5" s="5" t="s">
        <v>63</v>
      </c>
    </row>
    <row r="6" ht="22.5" customHeight="1" spans="1:11">
      <c r="A6" s="12">
        <v>1</v>
      </c>
      <c r="B6" s="12">
        <v>2</v>
      </c>
      <c r="C6" s="12">
        <v>3</v>
      </c>
      <c r="D6" s="13">
        <v>4</v>
      </c>
      <c r="E6" s="13">
        <v>5</v>
      </c>
      <c r="F6" s="13">
        <v>6</v>
      </c>
      <c r="G6" s="13">
        <v>7</v>
      </c>
      <c r="H6" s="13">
        <v>8</v>
      </c>
      <c r="I6" s="13">
        <v>9</v>
      </c>
      <c r="J6" s="13">
        <v>10</v>
      </c>
      <c r="K6" s="13">
        <v>11</v>
      </c>
    </row>
    <row r="7" ht="22.5" customHeight="1" spans="1:11">
      <c r="A7" s="7"/>
      <c r="B7" s="7"/>
      <c r="C7" s="7"/>
      <c r="D7" s="7"/>
      <c r="E7" s="7"/>
      <c r="F7" s="7"/>
      <c r="G7" s="7"/>
      <c r="H7" s="8"/>
      <c r="I7" s="8"/>
      <c r="J7" s="8"/>
      <c r="K7" s="8"/>
    </row>
    <row r="8" ht="22.5" customHeight="1" spans="1:11">
      <c r="A8" s="7" t="s">
        <v>449</v>
      </c>
      <c r="B8" s="7" t="s">
        <v>449</v>
      </c>
      <c r="C8" s="7" t="s">
        <v>449</v>
      </c>
      <c r="D8" s="7"/>
      <c r="E8" s="7"/>
      <c r="F8" s="7"/>
      <c r="G8" s="7"/>
      <c r="H8" s="8"/>
      <c r="I8" s="8"/>
      <c r="J8" s="8"/>
      <c r="K8" s="8"/>
    </row>
    <row r="9" ht="22.5" customHeight="1" spans="1:11">
      <c r="A9" s="9" t="s">
        <v>58</v>
      </c>
      <c r="B9" s="9"/>
      <c r="C9" s="9"/>
      <c r="D9" s="9"/>
      <c r="E9" s="9"/>
      <c r="F9" s="9"/>
      <c r="G9" s="9"/>
      <c r="H9" s="8"/>
      <c r="I9" s="8"/>
      <c r="J9" s="8"/>
      <c r="K9" s="8"/>
    </row>
    <row r="10" customHeight="1" spans="1:1">
      <c r="A10" t="s">
        <v>453</v>
      </c>
    </row>
  </sheetData>
  <mergeCells count="12">
    <mergeCell ref="A2:K2"/>
    <mergeCell ref="A3:J3"/>
    <mergeCell ref="I4:K4"/>
    <mergeCell ref="A9:G9"/>
    <mergeCell ref="A4:A5"/>
    <mergeCell ref="B4:B5"/>
    <mergeCell ref="C4:C5"/>
    <mergeCell ref="D4:D5"/>
    <mergeCell ref="E4:E5"/>
    <mergeCell ref="F4:F5"/>
    <mergeCell ref="G4:G5"/>
    <mergeCell ref="H4:H5"/>
  </mergeCells>
  <pageMargins left="0.751388888888889" right="0.751388888888889" top="1" bottom="1" header="0.5" footer="0.5"/>
  <pageSetup paperSize="8" orientation="landscape" horizontalDpi="600"/>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12"/>
  <sheetViews>
    <sheetView showGridLines="0" showZeros="0" tabSelected="1" workbookViewId="0">
      <selection activeCell="C28" sqref="C28"/>
    </sheetView>
  </sheetViews>
  <sheetFormatPr defaultColWidth="10" defaultRowHeight="12.75" customHeight="1" outlineLevelCol="6"/>
  <cols>
    <col min="1" max="1" width="49" customWidth="1"/>
    <col min="2" max="2" width="19.1416666666667" customWidth="1"/>
    <col min="3" max="3" width="54.7916666666667" customWidth="1"/>
    <col min="4" max="4" width="8.70833333333333" customWidth="1"/>
    <col min="5" max="7" width="12.85" customWidth="1"/>
  </cols>
  <sheetData>
    <row r="1" ht="15" customHeight="1" spans="1:7">
      <c r="A1" s="1"/>
      <c r="B1" s="1"/>
      <c r="C1" s="1"/>
      <c r="D1" s="1"/>
      <c r="E1" s="1"/>
      <c r="F1" s="1"/>
      <c r="G1" s="2" t="s">
        <v>454</v>
      </c>
    </row>
    <row r="2" ht="45" customHeight="1" spans="1:7">
      <c r="A2" s="3" t="str">
        <f>"2026"&amp;"年部门项目支出中期规划预算表"</f>
        <v>2026年部门项目支出中期规划预算表</v>
      </c>
      <c r="B2" s="3"/>
      <c r="C2" s="3"/>
      <c r="D2" s="3"/>
      <c r="E2" s="3"/>
      <c r="F2" s="3"/>
      <c r="G2" s="3"/>
    </row>
    <row r="3" ht="15" customHeight="1" spans="1:7">
      <c r="A3" s="4" t="str">
        <f>"单位名称："&amp;"楚雄彝族自治州文学艺术界联合会"</f>
        <v>单位名称：楚雄彝族自治州文学艺术界联合会</v>
      </c>
      <c r="B3" s="4"/>
      <c r="C3" s="1"/>
      <c r="D3" s="1"/>
      <c r="E3" s="1"/>
      <c r="F3" s="1"/>
      <c r="G3" s="2" t="s">
        <v>55</v>
      </c>
    </row>
    <row r="4" ht="45" customHeight="1" spans="1:7">
      <c r="A4" s="5" t="s">
        <v>201</v>
      </c>
      <c r="B4" s="5" t="s">
        <v>283</v>
      </c>
      <c r="C4" s="5" t="s">
        <v>203</v>
      </c>
      <c r="D4" s="5" t="s">
        <v>455</v>
      </c>
      <c r="E4" s="5" t="s">
        <v>61</v>
      </c>
      <c r="F4" s="5"/>
      <c r="G4" s="5"/>
    </row>
    <row r="5" ht="45" customHeight="1" spans="1:7">
      <c r="A5" s="5"/>
      <c r="B5" s="5"/>
      <c r="C5" s="5"/>
      <c r="D5" s="5"/>
      <c r="E5" s="5" t="s">
        <v>456</v>
      </c>
      <c r="F5" s="5" t="s">
        <v>457</v>
      </c>
      <c r="G5" s="5" t="s">
        <v>458</v>
      </c>
    </row>
    <row r="6" ht="15" customHeight="1" spans="1:7">
      <c r="A6" s="6">
        <v>1</v>
      </c>
      <c r="B6" s="6">
        <v>2</v>
      </c>
      <c r="C6" s="6">
        <v>3</v>
      </c>
      <c r="D6" s="6">
        <v>4</v>
      </c>
      <c r="E6" s="6">
        <v>5</v>
      </c>
      <c r="F6" s="6">
        <v>6</v>
      </c>
      <c r="G6" s="6">
        <v>7</v>
      </c>
    </row>
    <row r="7" ht="22.5" customHeight="1" spans="1:7">
      <c r="A7" s="7" t="s">
        <v>72</v>
      </c>
      <c r="B7" s="7"/>
      <c r="C7" s="7"/>
      <c r="D7" s="7"/>
      <c r="E7" s="8">
        <v>1200000</v>
      </c>
      <c r="F7" s="8"/>
      <c r="G7" s="8"/>
    </row>
    <row r="8" ht="22.5" customHeight="1" spans="1:7">
      <c r="A8" s="7"/>
      <c r="B8" s="7" t="s">
        <v>289</v>
      </c>
      <c r="C8" s="7" t="s">
        <v>288</v>
      </c>
      <c r="D8" s="7" t="s">
        <v>459</v>
      </c>
      <c r="E8" s="8">
        <v>30000</v>
      </c>
      <c r="F8" s="8"/>
      <c r="G8" s="8"/>
    </row>
    <row r="9" ht="22.5" customHeight="1" spans="1:7">
      <c r="A9" s="7"/>
      <c r="B9" s="7" t="s">
        <v>289</v>
      </c>
      <c r="C9" s="7" t="s">
        <v>301</v>
      </c>
      <c r="D9" s="7" t="s">
        <v>459</v>
      </c>
      <c r="E9" s="8">
        <v>570000</v>
      </c>
      <c r="F9" s="8"/>
      <c r="G9" s="8"/>
    </row>
    <row r="10" ht="22.5" customHeight="1" spans="1:7">
      <c r="A10" s="7"/>
      <c r="B10" s="7" t="s">
        <v>289</v>
      </c>
      <c r="C10" s="7" t="s">
        <v>305</v>
      </c>
      <c r="D10" s="7" t="s">
        <v>459</v>
      </c>
      <c r="E10" s="8">
        <v>100000</v>
      </c>
      <c r="F10" s="8"/>
      <c r="G10" s="8"/>
    </row>
    <row r="11" ht="22.5" customHeight="1" spans="1:7">
      <c r="A11" s="7"/>
      <c r="B11" s="7" t="s">
        <v>289</v>
      </c>
      <c r="C11" s="7" t="s">
        <v>291</v>
      </c>
      <c r="D11" s="7" t="s">
        <v>459</v>
      </c>
      <c r="E11" s="8">
        <v>500000</v>
      </c>
      <c r="F11" s="8"/>
      <c r="G11" s="8"/>
    </row>
    <row r="12" ht="22.5" customHeight="1" spans="1:7">
      <c r="A12" s="9" t="s">
        <v>58</v>
      </c>
      <c r="B12" s="9"/>
      <c r="C12" s="9"/>
      <c r="D12" s="9"/>
      <c r="E12" s="8">
        <v>1200000</v>
      </c>
      <c r="F12" s="8"/>
      <c r="G12" s="8"/>
    </row>
  </sheetData>
  <mergeCells count="8">
    <mergeCell ref="A2:G2"/>
    <mergeCell ref="A3:B3"/>
    <mergeCell ref="E4:G4"/>
    <mergeCell ref="A12:D12"/>
    <mergeCell ref="A4:A5"/>
    <mergeCell ref="B4:B5"/>
    <mergeCell ref="C4:C5"/>
    <mergeCell ref="D4:D5"/>
  </mergeCells>
  <pageMargins left="0.75" right="0.75" top="1" bottom="1" header="0.5" footer="0.5"/>
  <pageSetup paperSize="8"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T9"/>
  <sheetViews>
    <sheetView showZeros="0" workbookViewId="0">
      <selection activeCell="A1" sqref="A1"/>
    </sheetView>
  </sheetViews>
  <sheetFormatPr defaultColWidth="9" defaultRowHeight="13.5" customHeight="1"/>
  <cols>
    <col min="1" max="1" width="17.8416666666667" customWidth="1"/>
    <col min="2" max="2" width="30.1416666666667" customWidth="1"/>
    <col min="3" max="20" width="12.85" customWidth="1"/>
  </cols>
  <sheetData>
    <row r="1" ht="15.85" customHeight="1" spans="1:20">
      <c r="A1" s="67"/>
      <c r="B1" s="67"/>
      <c r="C1" s="67"/>
      <c r="D1" s="67"/>
      <c r="E1" s="67"/>
      <c r="F1" s="67"/>
      <c r="G1" s="67"/>
      <c r="H1" s="67"/>
      <c r="I1" s="67"/>
      <c r="J1" s="67"/>
      <c r="K1" s="67"/>
      <c r="L1" s="67"/>
      <c r="M1" s="67"/>
      <c r="N1" s="67"/>
      <c r="O1" s="67"/>
      <c r="P1" s="67"/>
      <c r="Q1" s="67"/>
      <c r="R1" s="67"/>
      <c r="S1" s="67"/>
      <c r="T1" s="23" t="s">
        <v>54</v>
      </c>
    </row>
    <row r="2" ht="30.75" customHeight="1" spans="1:20">
      <c r="A2" s="20" t="str">
        <f>"2026"&amp;"年部门收入预算表"</f>
        <v>2026年部门收入预算表</v>
      </c>
      <c r="B2" s="20"/>
      <c r="C2" s="20"/>
      <c r="D2" s="20"/>
      <c r="E2" s="20"/>
      <c r="F2" s="20"/>
      <c r="G2" s="20"/>
      <c r="H2" s="20"/>
      <c r="I2" s="20"/>
      <c r="J2" s="20"/>
      <c r="K2" s="20"/>
      <c r="L2" s="20"/>
      <c r="M2" s="20"/>
      <c r="N2" s="20"/>
      <c r="O2" s="20"/>
      <c r="P2" s="20"/>
      <c r="Q2" s="20"/>
      <c r="R2" s="20"/>
      <c r="S2" s="20"/>
      <c r="T2" s="20"/>
    </row>
    <row r="3" customHeight="1" spans="1:20">
      <c r="A3" s="19" t="str">
        <f>"单位名称："&amp;"楚雄彝族自治州文学艺术界联合会"</f>
        <v>单位名称：楚雄彝族自治州文学艺术界联合会</v>
      </c>
      <c r="B3" s="19"/>
      <c r="C3" s="23" t="s">
        <v>55</v>
      </c>
      <c r="D3" s="23"/>
      <c r="E3" s="23"/>
      <c r="F3" s="23"/>
      <c r="G3" s="23"/>
      <c r="H3" s="23"/>
      <c r="I3" s="23"/>
      <c r="J3" s="23"/>
      <c r="K3" s="23"/>
      <c r="L3" s="23"/>
      <c r="M3" s="23"/>
      <c r="N3" s="23"/>
      <c r="O3" s="23"/>
      <c r="P3" s="23"/>
      <c r="Q3" s="23"/>
      <c r="R3" s="23"/>
      <c r="S3" s="23"/>
      <c r="T3" s="23"/>
    </row>
    <row r="4" customHeight="1" spans="1:20">
      <c r="A4" s="9" t="s">
        <v>56</v>
      </c>
      <c r="B4" s="9" t="s">
        <v>57</v>
      </c>
      <c r="C4" s="9" t="s">
        <v>58</v>
      </c>
      <c r="D4" s="9" t="s">
        <v>59</v>
      </c>
      <c r="E4" s="9"/>
      <c r="F4" s="9"/>
      <c r="G4" s="9"/>
      <c r="H4" s="9"/>
      <c r="I4" s="9"/>
      <c r="J4" s="9"/>
      <c r="K4" s="9"/>
      <c r="L4" s="9"/>
      <c r="M4" s="9"/>
      <c r="N4" s="9"/>
      <c r="O4" s="9" t="s">
        <v>48</v>
      </c>
      <c r="P4" s="9"/>
      <c r="Q4" s="9"/>
      <c r="R4" s="9"/>
      <c r="S4" s="9"/>
      <c r="T4" s="9"/>
    </row>
    <row r="5" customHeight="1" spans="1:20">
      <c r="A5" s="9"/>
      <c r="B5" s="9"/>
      <c r="C5" s="9"/>
      <c r="D5" s="9" t="s">
        <v>60</v>
      </c>
      <c r="E5" s="9" t="s">
        <v>61</v>
      </c>
      <c r="F5" s="9" t="s">
        <v>62</v>
      </c>
      <c r="G5" s="9" t="s">
        <v>63</v>
      </c>
      <c r="H5" s="9" t="s">
        <v>64</v>
      </c>
      <c r="I5" s="9" t="s">
        <v>65</v>
      </c>
      <c r="J5" s="9"/>
      <c r="K5" s="9"/>
      <c r="L5" s="9"/>
      <c r="M5" s="9"/>
      <c r="N5" s="9"/>
      <c r="O5" s="9" t="s">
        <v>60</v>
      </c>
      <c r="P5" s="9" t="s">
        <v>61</v>
      </c>
      <c r="Q5" s="9" t="s">
        <v>62</v>
      </c>
      <c r="R5" s="9" t="s">
        <v>63</v>
      </c>
      <c r="S5" s="9" t="s">
        <v>64</v>
      </c>
      <c r="T5" s="9" t="s">
        <v>65</v>
      </c>
    </row>
    <row r="6" ht="26.25" customHeight="1" spans="1:20">
      <c r="A6" s="9"/>
      <c r="B6" s="9"/>
      <c r="C6" s="9"/>
      <c r="D6" s="9"/>
      <c r="E6" s="9"/>
      <c r="F6" s="9"/>
      <c r="G6" s="9"/>
      <c r="H6" s="9"/>
      <c r="I6" s="9" t="s">
        <v>60</v>
      </c>
      <c r="J6" s="9" t="s">
        <v>66</v>
      </c>
      <c r="K6" s="9" t="s">
        <v>67</v>
      </c>
      <c r="L6" s="9" t="s">
        <v>68</v>
      </c>
      <c r="M6" s="9" t="s">
        <v>69</v>
      </c>
      <c r="N6" s="9" t="s">
        <v>70</v>
      </c>
      <c r="O6" s="9"/>
      <c r="P6" s="9"/>
      <c r="Q6" s="9"/>
      <c r="R6" s="9"/>
      <c r="S6" s="9"/>
      <c r="T6" s="9"/>
    </row>
    <row r="7" ht="31.6" customHeight="1" spans="1:20">
      <c r="A7" s="58">
        <v>1</v>
      </c>
      <c r="B7" s="58">
        <v>2</v>
      </c>
      <c r="C7" s="58">
        <v>3</v>
      </c>
      <c r="D7" s="58">
        <v>4</v>
      </c>
      <c r="E7" s="58">
        <v>5</v>
      </c>
      <c r="F7" s="58">
        <v>6</v>
      </c>
      <c r="G7" s="58">
        <v>7</v>
      </c>
      <c r="H7" s="58">
        <v>8</v>
      </c>
      <c r="I7" s="58">
        <v>9</v>
      </c>
      <c r="J7" s="58">
        <v>10</v>
      </c>
      <c r="K7" s="58">
        <v>11</v>
      </c>
      <c r="L7" s="58">
        <v>12</v>
      </c>
      <c r="M7" s="58">
        <v>13</v>
      </c>
      <c r="N7" s="58">
        <v>14</v>
      </c>
      <c r="O7" s="58">
        <v>15</v>
      </c>
      <c r="P7" s="58">
        <v>16</v>
      </c>
      <c r="Q7" s="58">
        <v>17</v>
      </c>
      <c r="R7" s="58">
        <v>18</v>
      </c>
      <c r="S7" s="58">
        <v>19</v>
      </c>
      <c r="T7" s="58">
        <v>20</v>
      </c>
    </row>
    <row r="8" ht="31.6" customHeight="1" spans="1:20">
      <c r="A8" s="7" t="s">
        <v>71</v>
      </c>
      <c r="B8" s="7" t="s">
        <v>72</v>
      </c>
      <c r="C8" s="8">
        <v>4803335.33</v>
      </c>
      <c r="D8" s="8">
        <v>4803335.33</v>
      </c>
      <c r="E8" s="8">
        <v>4803335.33</v>
      </c>
      <c r="F8" s="8"/>
      <c r="G8" s="8"/>
      <c r="H8" s="8"/>
      <c r="I8" s="8"/>
      <c r="J8" s="8"/>
      <c r="K8" s="8"/>
      <c r="L8" s="8"/>
      <c r="M8" s="8"/>
      <c r="N8" s="8"/>
      <c r="O8" s="8"/>
      <c r="P8" s="8"/>
      <c r="Q8" s="8"/>
      <c r="R8" s="8"/>
      <c r="S8" s="8"/>
      <c r="T8" s="8"/>
    </row>
    <row r="9" ht="31.6" customHeight="1" spans="1:20">
      <c r="A9" s="86" t="s">
        <v>58</v>
      </c>
      <c r="B9" s="86"/>
      <c r="C9" s="8">
        <v>4803335.33</v>
      </c>
      <c r="D9" s="8">
        <v>4803335.33</v>
      </c>
      <c r="E9" s="8">
        <v>4803335.33</v>
      </c>
      <c r="F9" s="8"/>
      <c r="G9" s="8"/>
      <c r="H9" s="8"/>
      <c r="I9" s="8"/>
      <c r="J9" s="8"/>
      <c r="K9" s="8"/>
      <c r="L9" s="8"/>
      <c r="M9" s="8"/>
      <c r="N9" s="8"/>
      <c r="O9" s="8"/>
      <c r="P9" s="8"/>
      <c r="Q9" s="8"/>
      <c r="R9" s="8"/>
      <c r="S9" s="8"/>
      <c r="T9" s="8"/>
    </row>
  </sheetData>
  <mergeCells count="21">
    <mergeCell ref="A2:T2"/>
    <mergeCell ref="A3:B3"/>
    <mergeCell ref="C3:T3"/>
    <mergeCell ref="D4:N4"/>
    <mergeCell ref="O4:T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 ref="T5:T6"/>
  </mergeCells>
  <pageMargins left="0.751388888888889" right="0.751388888888889" top="1" bottom="1" header="0.5" footer="0.5"/>
  <pageSetup paperSize="8" scale="70"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24"/>
  <sheetViews>
    <sheetView showZeros="0" workbookViewId="0">
      <selection activeCell="C9" sqref="C9"/>
    </sheetView>
  </sheetViews>
  <sheetFormatPr defaultColWidth="9" defaultRowHeight="13.5" customHeight="1"/>
  <cols>
    <col min="1" max="1" width="17.425" customWidth="1"/>
    <col min="2" max="2" width="32" customWidth="1"/>
    <col min="3" max="15" width="12.85" customWidth="1"/>
  </cols>
  <sheetData>
    <row r="1" ht="17.5" customHeight="1" spans="1:15">
      <c r="A1" s="70"/>
      <c r="B1" s="70"/>
      <c r="C1" s="70"/>
      <c r="D1" s="70"/>
      <c r="E1" s="70"/>
      <c r="F1" s="70"/>
      <c r="G1" s="70"/>
      <c r="H1" s="70"/>
      <c r="I1" s="70"/>
      <c r="J1" s="70"/>
      <c r="K1" s="70"/>
      <c r="L1" s="70"/>
      <c r="M1" s="70"/>
      <c r="N1" s="70"/>
      <c r="O1" s="2" t="s">
        <v>73</v>
      </c>
    </row>
    <row r="2" ht="30.75" customHeight="1" spans="1:15">
      <c r="A2" s="11" t="str">
        <f>"2026"&amp;"年部门支出预算表"</f>
        <v>2026年部门支出预算表</v>
      </c>
      <c r="B2" s="11"/>
      <c r="C2" s="11"/>
      <c r="D2" s="11"/>
      <c r="E2" s="11"/>
      <c r="F2" s="11"/>
      <c r="G2" s="11"/>
      <c r="H2" s="11"/>
      <c r="I2" s="11"/>
      <c r="J2" s="11"/>
      <c r="K2" s="11"/>
      <c r="L2" s="11"/>
      <c r="M2" s="11"/>
      <c r="N2" s="11"/>
      <c r="O2" s="11"/>
    </row>
    <row r="3" customHeight="1" spans="1:15">
      <c r="A3" s="4" t="str">
        <f>"单位名称："&amp;"楚雄彝族自治州文学艺术界联合会"</f>
        <v>单位名称：楚雄彝族自治州文学艺术界联合会</v>
      </c>
      <c r="B3" s="4"/>
      <c r="C3" s="2" t="s">
        <v>55</v>
      </c>
      <c r="D3" s="2"/>
      <c r="E3" s="2"/>
      <c r="F3" s="2"/>
      <c r="G3" s="2"/>
      <c r="H3" s="2"/>
      <c r="I3" s="2"/>
      <c r="J3" s="2"/>
      <c r="K3" s="2"/>
      <c r="L3" s="2"/>
      <c r="M3" s="2"/>
      <c r="N3" s="2"/>
      <c r="O3" s="2"/>
    </row>
    <row r="4" customHeight="1" spans="1:15">
      <c r="A4" s="9" t="s">
        <v>74</v>
      </c>
      <c r="B4" s="9" t="s">
        <v>75</v>
      </c>
      <c r="C4" s="9" t="s">
        <v>58</v>
      </c>
      <c r="D4" s="9" t="s">
        <v>61</v>
      </c>
      <c r="E4" s="9"/>
      <c r="F4" s="9"/>
      <c r="G4" s="9" t="s">
        <v>62</v>
      </c>
      <c r="H4" s="9" t="s">
        <v>63</v>
      </c>
      <c r="I4" s="9" t="s">
        <v>76</v>
      </c>
      <c r="J4" s="9" t="s">
        <v>65</v>
      </c>
      <c r="K4" s="9"/>
      <c r="L4" s="9"/>
      <c r="M4" s="9"/>
      <c r="N4" s="9"/>
      <c r="O4" s="9"/>
    </row>
    <row r="5" ht="27.75" customHeight="1" spans="1:15">
      <c r="A5" s="9"/>
      <c r="B5" s="9"/>
      <c r="C5" s="9"/>
      <c r="D5" s="9" t="s">
        <v>60</v>
      </c>
      <c r="E5" s="9" t="s">
        <v>77</v>
      </c>
      <c r="F5" s="9" t="s">
        <v>78</v>
      </c>
      <c r="G5" s="9"/>
      <c r="H5" s="9"/>
      <c r="I5" s="9"/>
      <c r="J5" s="9" t="s">
        <v>60</v>
      </c>
      <c r="K5" s="9" t="s">
        <v>79</v>
      </c>
      <c r="L5" s="9" t="s">
        <v>80</v>
      </c>
      <c r="M5" s="9" t="s">
        <v>81</v>
      </c>
      <c r="N5" s="9" t="s">
        <v>82</v>
      </c>
      <c r="O5" s="9" t="s">
        <v>83</v>
      </c>
    </row>
    <row r="6" ht="20.35" customHeight="1" spans="1:15">
      <c r="A6" s="81" t="s">
        <v>84</v>
      </c>
      <c r="B6" s="81" t="s">
        <v>85</v>
      </c>
      <c r="C6" s="81" t="s">
        <v>86</v>
      </c>
      <c r="D6" s="82" t="s">
        <v>87</v>
      </c>
      <c r="E6" s="82" t="s">
        <v>88</v>
      </c>
      <c r="F6" s="82" t="s">
        <v>89</v>
      </c>
      <c r="G6" s="82" t="s">
        <v>90</v>
      </c>
      <c r="H6" s="82" t="s">
        <v>91</v>
      </c>
      <c r="I6" s="82" t="s">
        <v>92</v>
      </c>
      <c r="J6" s="82" t="s">
        <v>93</v>
      </c>
      <c r="K6" s="82" t="s">
        <v>94</v>
      </c>
      <c r="L6" s="82" t="s">
        <v>95</v>
      </c>
      <c r="M6" s="82" t="s">
        <v>96</v>
      </c>
      <c r="N6" s="81" t="s">
        <v>97</v>
      </c>
      <c r="O6" s="87">
        <v>15</v>
      </c>
    </row>
    <row r="7" ht="24" customHeight="1" spans="1:15">
      <c r="A7" s="7" t="s">
        <v>98</v>
      </c>
      <c r="B7" s="83" t="s">
        <v>99</v>
      </c>
      <c r="C7" s="8">
        <v>3669961.59</v>
      </c>
      <c r="D7" s="8">
        <v>3669961.59</v>
      </c>
      <c r="E7" s="8">
        <v>2469961.59</v>
      </c>
      <c r="F7" s="8">
        <v>1200000</v>
      </c>
      <c r="G7" s="8"/>
      <c r="H7" s="8"/>
      <c r="I7" s="8"/>
      <c r="J7" s="8"/>
      <c r="K7" s="8"/>
      <c r="L7" s="8"/>
      <c r="M7" s="8"/>
      <c r="N7" s="8"/>
      <c r="O7" s="8"/>
    </row>
    <row r="8" ht="24" customHeight="1" spans="1:15">
      <c r="A8" s="68" t="s">
        <v>100</v>
      </c>
      <c r="B8" s="84" t="s">
        <v>101</v>
      </c>
      <c r="C8" s="8">
        <v>3669961.59</v>
      </c>
      <c r="D8" s="8">
        <v>3669961.59</v>
      </c>
      <c r="E8" s="8">
        <v>2469961.59</v>
      </c>
      <c r="F8" s="8">
        <v>1200000</v>
      </c>
      <c r="G8" s="8"/>
      <c r="H8" s="8"/>
      <c r="I8" s="8"/>
      <c r="J8" s="8"/>
      <c r="K8" s="8"/>
      <c r="L8" s="8"/>
      <c r="M8" s="8"/>
      <c r="N8" s="8"/>
      <c r="O8" s="8"/>
    </row>
    <row r="9" ht="24" customHeight="1" spans="1:15">
      <c r="A9" s="69" t="s">
        <v>102</v>
      </c>
      <c r="B9" s="85" t="s">
        <v>103</v>
      </c>
      <c r="C9" s="8">
        <v>2469961.59</v>
      </c>
      <c r="D9" s="8">
        <v>2469961.59</v>
      </c>
      <c r="E9" s="8">
        <v>2469961.59</v>
      </c>
      <c r="F9" s="8"/>
      <c r="G9" s="8"/>
      <c r="H9" s="8"/>
      <c r="I9" s="8"/>
      <c r="J9" s="8"/>
      <c r="K9" s="8"/>
      <c r="L9" s="8"/>
      <c r="M9" s="8"/>
      <c r="N9" s="8"/>
      <c r="O9" s="8"/>
    </row>
    <row r="10" ht="24" customHeight="1" spans="1:15">
      <c r="A10" s="69" t="s">
        <v>104</v>
      </c>
      <c r="B10" s="85" t="s">
        <v>105</v>
      </c>
      <c r="C10" s="8">
        <v>1200000</v>
      </c>
      <c r="D10" s="8">
        <v>1200000</v>
      </c>
      <c r="E10" s="8"/>
      <c r="F10" s="8">
        <v>1200000</v>
      </c>
      <c r="G10" s="8"/>
      <c r="H10" s="8"/>
      <c r="I10" s="8"/>
      <c r="J10" s="8"/>
      <c r="K10" s="8"/>
      <c r="L10" s="8"/>
      <c r="M10" s="8"/>
      <c r="N10" s="8"/>
      <c r="O10" s="8"/>
    </row>
    <row r="11" ht="24" customHeight="1" spans="1:15">
      <c r="A11" s="7" t="s">
        <v>106</v>
      </c>
      <c r="B11" s="83" t="s">
        <v>107</v>
      </c>
      <c r="C11" s="8">
        <v>661695.72</v>
      </c>
      <c r="D11" s="8">
        <v>661695.72</v>
      </c>
      <c r="E11" s="8">
        <v>661695.72</v>
      </c>
      <c r="F11" s="8"/>
      <c r="G11" s="8"/>
      <c r="H11" s="8"/>
      <c r="I11" s="8"/>
      <c r="J11" s="8"/>
      <c r="K11" s="8"/>
      <c r="L11" s="8"/>
      <c r="M11" s="8"/>
      <c r="N11" s="8"/>
      <c r="O11" s="8"/>
    </row>
    <row r="12" ht="24" customHeight="1" spans="1:15">
      <c r="A12" s="68" t="s">
        <v>108</v>
      </c>
      <c r="B12" s="84" t="s">
        <v>109</v>
      </c>
      <c r="C12" s="8">
        <v>661695.72</v>
      </c>
      <c r="D12" s="8">
        <v>661695.72</v>
      </c>
      <c r="E12" s="8">
        <v>661695.72</v>
      </c>
      <c r="F12" s="8"/>
      <c r="G12" s="8"/>
      <c r="H12" s="8"/>
      <c r="I12" s="8"/>
      <c r="J12" s="8"/>
      <c r="K12" s="8"/>
      <c r="L12" s="8"/>
      <c r="M12" s="8"/>
      <c r="N12" s="8"/>
      <c r="O12" s="8"/>
    </row>
    <row r="13" ht="24" customHeight="1" spans="1:15">
      <c r="A13" s="69" t="s">
        <v>110</v>
      </c>
      <c r="B13" s="85" t="s">
        <v>111</v>
      </c>
      <c r="C13" s="8">
        <v>330592.2</v>
      </c>
      <c r="D13" s="8">
        <v>330592.2</v>
      </c>
      <c r="E13" s="8">
        <v>330592.2</v>
      </c>
      <c r="F13" s="8"/>
      <c r="G13" s="8"/>
      <c r="H13" s="8"/>
      <c r="I13" s="8"/>
      <c r="J13" s="8"/>
      <c r="K13" s="8"/>
      <c r="L13" s="8"/>
      <c r="M13" s="8"/>
      <c r="N13" s="8"/>
      <c r="O13" s="8"/>
    </row>
    <row r="14" ht="24" customHeight="1" spans="1:15">
      <c r="A14" s="69" t="s">
        <v>112</v>
      </c>
      <c r="B14" s="85" t="s">
        <v>113</v>
      </c>
      <c r="C14" s="8">
        <v>331103.52</v>
      </c>
      <c r="D14" s="8">
        <v>331103.52</v>
      </c>
      <c r="E14" s="8">
        <v>331103.52</v>
      </c>
      <c r="F14" s="8"/>
      <c r="G14" s="8"/>
      <c r="H14" s="8"/>
      <c r="I14" s="8"/>
      <c r="J14" s="8"/>
      <c r="K14" s="8"/>
      <c r="L14" s="8"/>
      <c r="M14" s="8"/>
      <c r="N14" s="8"/>
      <c r="O14" s="8"/>
    </row>
    <row r="15" ht="24" customHeight="1" spans="1:15">
      <c r="A15" s="7" t="s">
        <v>114</v>
      </c>
      <c r="B15" s="83" t="s">
        <v>115</v>
      </c>
      <c r="C15" s="8">
        <v>237411.98</v>
      </c>
      <c r="D15" s="8">
        <v>237411.98</v>
      </c>
      <c r="E15" s="8">
        <v>237411.98</v>
      </c>
      <c r="F15" s="8"/>
      <c r="G15" s="8"/>
      <c r="H15" s="8"/>
      <c r="I15" s="8"/>
      <c r="J15" s="8"/>
      <c r="K15" s="8"/>
      <c r="L15" s="8"/>
      <c r="M15" s="8"/>
      <c r="N15" s="8"/>
      <c r="O15" s="8"/>
    </row>
    <row r="16" ht="24" customHeight="1" spans="1:15">
      <c r="A16" s="68" t="s">
        <v>116</v>
      </c>
      <c r="B16" s="84" t="s">
        <v>117</v>
      </c>
      <c r="C16" s="8">
        <v>237411.98</v>
      </c>
      <c r="D16" s="8">
        <v>237411.98</v>
      </c>
      <c r="E16" s="8">
        <v>237411.98</v>
      </c>
      <c r="F16" s="8"/>
      <c r="G16" s="8"/>
      <c r="H16" s="8"/>
      <c r="I16" s="8"/>
      <c r="J16" s="8"/>
      <c r="K16" s="8"/>
      <c r="L16" s="8"/>
      <c r="M16" s="8"/>
      <c r="N16" s="8"/>
      <c r="O16" s="8"/>
    </row>
    <row r="17" ht="24" customHeight="1" spans="1:15">
      <c r="A17" s="69" t="s">
        <v>118</v>
      </c>
      <c r="B17" s="85" t="s">
        <v>119</v>
      </c>
      <c r="C17" s="8">
        <v>54056.53</v>
      </c>
      <c r="D17" s="8">
        <v>54056.53</v>
      </c>
      <c r="E17" s="8">
        <v>54056.53</v>
      </c>
      <c r="F17" s="8"/>
      <c r="G17" s="8"/>
      <c r="H17" s="8"/>
      <c r="I17" s="8"/>
      <c r="J17" s="8"/>
      <c r="K17" s="8"/>
      <c r="L17" s="8"/>
      <c r="M17" s="8"/>
      <c r="N17" s="8"/>
      <c r="O17" s="8"/>
    </row>
    <row r="18" ht="24" customHeight="1" spans="1:15">
      <c r="A18" s="69" t="s">
        <v>120</v>
      </c>
      <c r="B18" s="85" t="s">
        <v>121</v>
      </c>
      <c r="C18" s="8">
        <v>57555.74</v>
      </c>
      <c r="D18" s="8">
        <v>57555.74</v>
      </c>
      <c r="E18" s="8">
        <v>57555.74</v>
      </c>
      <c r="F18" s="8"/>
      <c r="G18" s="8"/>
      <c r="H18" s="8"/>
      <c r="I18" s="8"/>
      <c r="J18" s="8"/>
      <c r="K18" s="8"/>
      <c r="L18" s="8"/>
      <c r="M18" s="8"/>
      <c r="N18" s="8"/>
      <c r="O18" s="8"/>
    </row>
    <row r="19" ht="24" customHeight="1" spans="1:15">
      <c r="A19" s="69" t="s">
        <v>122</v>
      </c>
      <c r="B19" s="85" t="s">
        <v>123</v>
      </c>
      <c r="C19" s="8">
        <v>116199.71</v>
      </c>
      <c r="D19" s="8">
        <v>116199.71</v>
      </c>
      <c r="E19" s="8">
        <v>116199.71</v>
      </c>
      <c r="F19" s="8"/>
      <c r="G19" s="8"/>
      <c r="H19" s="8"/>
      <c r="I19" s="8"/>
      <c r="J19" s="8"/>
      <c r="K19" s="8"/>
      <c r="L19" s="8"/>
      <c r="M19" s="8"/>
      <c r="N19" s="8"/>
      <c r="O19" s="8"/>
    </row>
    <row r="20" ht="24" customHeight="1" spans="1:15">
      <c r="A20" s="69" t="s">
        <v>124</v>
      </c>
      <c r="B20" s="85" t="s">
        <v>125</v>
      </c>
      <c r="C20" s="8">
        <v>9600</v>
      </c>
      <c r="D20" s="8">
        <v>9600</v>
      </c>
      <c r="E20" s="8">
        <v>9600</v>
      </c>
      <c r="F20" s="8"/>
      <c r="G20" s="8"/>
      <c r="H20" s="8"/>
      <c r="I20" s="8"/>
      <c r="J20" s="8"/>
      <c r="K20" s="8"/>
      <c r="L20" s="8"/>
      <c r="M20" s="8"/>
      <c r="N20" s="8"/>
      <c r="O20" s="8"/>
    </row>
    <row r="21" ht="24" customHeight="1" spans="1:15">
      <c r="A21" s="7" t="s">
        <v>126</v>
      </c>
      <c r="B21" s="83" t="s">
        <v>127</v>
      </c>
      <c r="C21" s="8">
        <v>234266.04</v>
      </c>
      <c r="D21" s="8">
        <v>234266.04</v>
      </c>
      <c r="E21" s="8">
        <v>234266.04</v>
      </c>
      <c r="F21" s="8"/>
      <c r="G21" s="8"/>
      <c r="H21" s="8"/>
      <c r="I21" s="8"/>
      <c r="J21" s="8"/>
      <c r="K21" s="8"/>
      <c r="L21" s="8"/>
      <c r="M21" s="8"/>
      <c r="N21" s="8"/>
      <c r="O21" s="8"/>
    </row>
    <row r="22" ht="24" customHeight="1" spans="1:15">
      <c r="A22" s="68" t="s">
        <v>128</v>
      </c>
      <c r="B22" s="84" t="s">
        <v>129</v>
      </c>
      <c r="C22" s="8">
        <v>234266.04</v>
      </c>
      <c r="D22" s="8">
        <v>234266.04</v>
      </c>
      <c r="E22" s="8">
        <v>234266.04</v>
      </c>
      <c r="F22" s="8"/>
      <c r="G22" s="8"/>
      <c r="H22" s="8"/>
      <c r="I22" s="8"/>
      <c r="J22" s="8"/>
      <c r="K22" s="8"/>
      <c r="L22" s="8"/>
      <c r="M22" s="8"/>
      <c r="N22" s="8"/>
      <c r="O22" s="8"/>
    </row>
    <row r="23" ht="24" customHeight="1" spans="1:15">
      <c r="A23" s="69" t="s">
        <v>130</v>
      </c>
      <c r="B23" s="85" t="s">
        <v>131</v>
      </c>
      <c r="C23" s="8">
        <v>234266.04</v>
      </c>
      <c r="D23" s="8">
        <v>234266.04</v>
      </c>
      <c r="E23" s="8">
        <v>234266.04</v>
      </c>
      <c r="F23" s="8"/>
      <c r="G23" s="8"/>
      <c r="H23" s="8"/>
      <c r="I23" s="8"/>
      <c r="J23" s="8"/>
      <c r="K23" s="8"/>
      <c r="L23" s="8"/>
      <c r="M23" s="8"/>
      <c r="N23" s="8"/>
      <c r="O23" s="8"/>
    </row>
    <row r="24" ht="29.35" customHeight="1" spans="1:15">
      <c r="A24" s="86" t="s">
        <v>58</v>
      </c>
      <c r="B24" s="86"/>
      <c r="C24" s="8">
        <v>4803335.33</v>
      </c>
      <c r="D24" s="8">
        <v>4803335.33</v>
      </c>
      <c r="E24" s="8">
        <v>3603335.33</v>
      </c>
      <c r="F24" s="8">
        <v>1200000</v>
      </c>
      <c r="G24" s="8"/>
      <c r="H24" s="8"/>
      <c r="I24" s="8"/>
      <c r="J24" s="8"/>
      <c r="K24" s="8"/>
      <c r="L24" s="8"/>
      <c r="M24" s="8"/>
      <c r="N24" s="8"/>
      <c r="O24" s="8"/>
    </row>
  </sheetData>
  <mergeCells count="12">
    <mergeCell ref="A2:O2"/>
    <mergeCell ref="A3:B3"/>
    <mergeCell ref="C3:O3"/>
    <mergeCell ref="D4:F4"/>
    <mergeCell ref="J4:O4"/>
    <mergeCell ref="A24:B24"/>
    <mergeCell ref="A4:A5"/>
    <mergeCell ref="B4:B5"/>
    <mergeCell ref="C4:C5"/>
    <mergeCell ref="G4:G5"/>
    <mergeCell ref="H4:H5"/>
    <mergeCell ref="I4:I5"/>
  </mergeCells>
  <pageMargins left="0.75" right="0.75" top="1" bottom="1" header="0.5" footer="0.5"/>
  <pageSetup paperSize="8" scale="90"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8"/>
  <sheetViews>
    <sheetView showZeros="0" topLeftCell="A11" workbookViewId="0">
      <selection activeCell="A1" sqref="A1:D1"/>
    </sheetView>
  </sheetViews>
  <sheetFormatPr defaultColWidth="9" defaultRowHeight="13.5" customHeight="1" outlineLevelCol="3"/>
  <cols>
    <col min="1" max="1" width="35.125" customWidth="1"/>
    <col min="2" max="2" width="24.85" customWidth="1"/>
    <col min="3" max="3" width="34.125" customWidth="1"/>
    <col min="4" max="4" width="20.9916666666667" customWidth="1"/>
  </cols>
  <sheetData>
    <row r="1" ht="13.15" customHeight="1" spans="1:4">
      <c r="A1" s="14" t="s">
        <v>132</v>
      </c>
      <c r="B1" s="14"/>
      <c r="C1" s="14"/>
      <c r="D1" s="14"/>
    </row>
    <row r="2" ht="43.15" customHeight="1" spans="1:4">
      <c r="A2" s="11" t="str">
        <f>"2026"&amp;"年部门财政拨款收支预算总表"</f>
        <v>2026年部门财政拨款收支预算总表</v>
      </c>
      <c r="B2" s="11"/>
      <c r="C2" s="11"/>
      <c r="D2" s="11"/>
    </row>
    <row r="3" customHeight="1" spans="1:4">
      <c r="A3" s="4" t="str">
        <f>"单位名称："&amp;"楚雄彝族自治州文学艺术界联合会"</f>
        <v>单位名称：楚雄彝族自治州文学艺术界联合会</v>
      </c>
      <c r="B3" s="4"/>
      <c r="C3" s="70"/>
      <c r="D3" s="2" t="s">
        <v>55</v>
      </c>
    </row>
    <row r="4" customHeight="1" spans="1:4">
      <c r="A4" s="71" t="s">
        <v>133</v>
      </c>
      <c r="B4" s="71"/>
      <c r="C4" s="71" t="s">
        <v>134</v>
      </c>
      <c r="D4" s="71"/>
    </row>
    <row r="5" ht="42" customHeight="1" spans="1:4">
      <c r="A5" s="71" t="s">
        <v>4</v>
      </c>
      <c r="B5" s="71" t="str">
        <f t="shared" ref="B5:D5" si="0">"2026"&amp;"年预算数"</f>
        <v>2026年预算数</v>
      </c>
      <c r="C5" s="5" t="s">
        <v>135</v>
      </c>
      <c r="D5" s="71" t="str">
        <f t="shared" si="0"/>
        <v>2026年预算数</v>
      </c>
    </row>
    <row r="6" ht="24.1" customHeight="1" spans="1:4">
      <c r="A6" s="72" t="s">
        <v>136</v>
      </c>
      <c r="B6" s="8">
        <v>4803335.33</v>
      </c>
      <c r="C6" s="73" t="s">
        <v>137</v>
      </c>
      <c r="D6" s="8">
        <v>4803335.33</v>
      </c>
    </row>
    <row r="7" ht="24.1" customHeight="1" spans="1:4">
      <c r="A7" s="72" t="s">
        <v>138</v>
      </c>
      <c r="B7" s="8">
        <v>4803335.33</v>
      </c>
      <c r="C7" s="73" t="s">
        <v>139</v>
      </c>
      <c r="D7" s="8">
        <v>3669961.59</v>
      </c>
    </row>
    <row r="8" ht="24.1" customHeight="1" spans="1:4">
      <c r="A8" s="72" t="s">
        <v>140</v>
      </c>
      <c r="B8" s="8"/>
      <c r="C8" s="73" t="s">
        <v>141</v>
      </c>
      <c r="D8" s="8"/>
    </row>
    <row r="9" ht="24.1" customHeight="1" spans="1:4">
      <c r="A9" s="72" t="s">
        <v>142</v>
      </c>
      <c r="B9" s="8"/>
      <c r="C9" s="73" t="s">
        <v>143</v>
      </c>
      <c r="D9" s="8"/>
    </row>
    <row r="10" ht="24.1" customHeight="1" spans="1:4">
      <c r="A10" s="72" t="s">
        <v>144</v>
      </c>
      <c r="B10" s="8"/>
      <c r="C10" s="73" t="s">
        <v>145</v>
      </c>
      <c r="D10" s="8"/>
    </row>
    <row r="11" ht="24.1" customHeight="1" spans="1:4">
      <c r="A11" s="72" t="s">
        <v>138</v>
      </c>
      <c r="B11" s="8"/>
      <c r="C11" s="73" t="s">
        <v>146</v>
      </c>
      <c r="D11" s="8"/>
    </row>
    <row r="12" ht="24.1" customHeight="1" spans="1:4">
      <c r="A12" s="74" t="s">
        <v>140</v>
      </c>
      <c r="B12" s="8"/>
      <c r="C12" s="75" t="s">
        <v>147</v>
      </c>
      <c r="D12" s="8"/>
    </row>
    <row r="13" ht="24.1" customHeight="1" spans="1:4">
      <c r="A13" s="74" t="s">
        <v>142</v>
      </c>
      <c r="B13" s="8"/>
      <c r="C13" s="75" t="s">
        <v>148</v>
      </c>
      <c r="D13" s="8"/>
    </row>
    <row r="14" ht="24.1" customHeight="1" spans="1:4">
      <c r="A14" s="76"/>
      <c r="B14" s="8"/>
      <c r="C14" s="75" t="s">
        <v>149</v>
      </c>
      <c r="D14" s="8">
        <v>661695.72</v>
      </c>
    </row>
    <row r="15" ht="24.1" customHeight="1" spans="1:4">
      <c r="A15" s="76"/>
      <c r="B15" s="8"/>
      <c r="C15" s="75" t="s">
        <v>150</v>
      </c>
      <c r="D15" s="8"/>
    </row>
    <row r="16" ht="24.1" customHeight="1" spans="1:4">
      <c r="A16" s="76"/>
      <c r="B16" s="8"/>
      <c r="C16" s="75" t="s">
        <v>151</v>
      </c>
      <c r="D16" s="8">
        <v>237411.98</v>
      </c>
    </row>
    <row r="17" ht="24.1" customHeight="1" spans="1:4">
      <c r="A17" s="76"/>
      <c r="B17" s="8"/>
      <c r="C17" s="75" t="s">
        <v>152</v>
      </c>
      <c r="D17" s="8"/>
    </row>
    <row r="18" ht="24.1" customHeight="1" spans="1:4">
      <c r="A18" s="76"/>
      <c r="B18" s="8"/>
      <c r="C18" s="75" t="s">
        <v>153</v>
      </c>
      <c r="D18" s="8"/>
    </row>
    <row r="19" ht="24.1" customHeight="1" spans="1:4">
      <c r="A19" s="76"/>
      <c r="B19" s="8"/>
      <c r="C19" s="75" t="s">
        <v>154</v>
      </c>
      <c r="D19" s="8"/>
    </row>
    <row r="20" ht="24.1" customHeight="1" spans="1:4">
      <c r="A20" s="76"/>
      <c r="B20" s="8"/>
      <c r="C20" s="75" t="s">
        <v>155</v>
      </c>
      <c r="D20" s="8"/>
    </row>
    <row r="21" ht="24.1" customHeight="1" spans="1:4">
      <c r="A21" s="76"/>
      <c r="B21" s="8"/>
      <c r="C21" s="75" t="s">
        <v>156</v>
      </c>
      <c r="D21" s="8"/>
    </row>
    <row r="22" ht="24.1" customHeight="1" spans="1:4">
      <c r="A22" s="76"/>
      <c r="B22" s="8"/>
      <c r="C22" s="75" t="s">
        <v>157</v>
      </c>
      <c r="D22" s="8"/>
    </row>
    <row r="23" ht="24.1" customHeight="1" spans="1:4">
      <c r="A23" s="76"/>
      <c r="B23" s="8"/>
      <c r="C23" s="75" t="s">
        <v>158</v>
      </c>
      <c r="D23" s="8"/>
    </row>
    <row r="24" ht="24.1" customHeight="1" spans="1:4">
      <c r="A24" s="76"/>
      <c r="B24" s="8"/>
      <c r="C24" s="75" t="s">
        <v>159</v>
      </c>
      <c r="D24" s="8"/>
    </row>
    <row r="25" ht="24.1" customHeight="1" spans="1:4">
      <c r="A25" s="76"/>
      <c r="B25" s="8"/>
      <c r="C25" s="75" t="s">
        <v>160</v>
      </c>
      <c r="D25" s="8"/>
    </row>
    <row r="26" ht="24.1" customHeight="1" spans="1:4">
      <c r="A26" s="76"/>
      <c r="B26" s="8"/>
      <c r="C26" s="75" t="s">
        <v>161</v>
      </c>
      <c r="D26" s="8">
        <v>234266.04</v>
      </c>
    </row>
    <row r="27" ht="24.1" customHeight="1" spans="1:4">
      <c r="A27" s="76"/>
      <c r="B27" s="8"/>
      <c r="C27" s="75" t="s">
        <v>162</v>
      </c>
      <c r="D27" s="8"/>
    </row>
    <row r="28" ht="24.1" customHeight="1" spans="1:4">
      <c r="A28" s="76"/>
      <c r="B28" s="8"/>
      <c r="C28" s="75" t="s">
        <v>163</v>
      </c>
      <c r="D28" s="8"/>
    </row>
    <row r="29" ht="24.1" customHeight="1" spans="1:4">
      <c r="A29" s="76"/>
      <c r="B29" s="8"/>
      <c r="C29" s="75" t="s">
        <v>164</v>
      </c>
      <c r="D29" s="8"/>
    </row>
    <row r="30" ht="24.1" customHeight="1" spans="1:4">
      <c r="A30" s="76"/>
      <c r="B30" s="8"/>
      <c r="C30" s="75" t="s">
        <v>165</v>
      </c>
      <c r="D30" s="8"/>
    </row>
    <row r="31" ht="24.1" customHeight="1" spans="1:4">
      <c r="A31" s="76"/>
      <c r="B31" s="8"/>
      <c r="C31" s="74" t="s">
        <v>166</v>
      </c>
      <c r="D31" s="8"/>
    </row>
    <row r="32" ht="24.1" customHeight="1" spans="1:4">
      <c r="A32" s="76"/>
      <c r="B32" s="8"/>
      <c r="C32" s="74" t="s">
        <v>167</v>
      </c>
      <c r="D32" s="8"/>
    </row>
    <row r="33" ht="24.1" customHeight="1" spans="1:4">
      <c r="A33" s="76"/>
      <c r="B33" s="8"/>
      <c r="C33" s="77" t="s">
        <v>168</v>
      </c>
      <c r="D33" s="8"/>
    </row>
    <row r="34" ht="24" customHeight="1" spans="1:4">
      <c r="A34" s="78"/>
      <c r="B34" s="8"/>
      <c r="C34" s="79" t="s">
        <v>169</v>
      </c>
      <c r="D34" s="8"/>
    </row>
    <row r="35" ht="24" customHeight="1" spans="1:4">
      <c r="A35" s="78"/>
      <c r="B35" s="8"/>
      <c r="C35" s="79" t="s">
        <v>170</v>
      </c>
      <c r="D35" s="8"/>
    </row>
    <row r="36" ht="24" customHeight="1" spans="1:4">
      <c r="A36" s="78"/>
      <c r="B36" s="8"/>
      <c r="C36" s="79" t="s">
        <v>171</v>
      </c>
      <c r="D36" s="8"/>
    </row>
    <row r="37" ht="24" customHeight="1" spans="1:4">
      <c r="A37" s="78"/>
      <c r="B37" s="8"/>
      <c r="C37" s="77" t="s">
        <v>172</v>
      </c>
      <c r="D37" s="80"/>
    </row>
    <row r="38" ht="24.1" customHeight="1" spans="1:4">
      <c r="A38" s="78" t="s">
        <v>52</v>
      </c>
      <c r="B38" s="8">
        <v>4803335.33</v>
      </c>
      <c r="C38" s="78" t="s">
        <v>173</v>
      </c>
      <c r="D38" s="8">
        <v>4803335.33</v>
      </c>
    </row>
  </sheetData>
  <mergeCells count="5">
    <mergeCell ref="A1:D1"/>
    <mergeCell ref="A2:D2"/>
    <mergeCell ref="A3:B3"/>
    <mergeCell ref="A4:B4"/>
    <mergeCell ref="C4:D4"/>
  </mergeCells>
  <pageMargins left="0.75" right="0.75" top="1" bottom="1" header="0.5" footer="0.5"/>
  <pageSetup paperSize="8"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24"/>
  <sheetViews>
    <sheetView showZeros="0" workbookViewId="0">
      <selection activeCell="C23" sqref="C23"/>
    </sheetView>
  </sheetViews>
  <sheetFormatPr defaultColWidth="9" defaultRowHeight="13.5" customHeight="1" outlineLevelCol="6"/>
  <cols>
    <col min="1" max="1" width="18.575" customWidth="1"/>
    <col min="2" max="2" width="21.8416666666667" customWidth="1"/>
    <col min="3" max="7" width="12.85" customWidth="1"/>
  </cols>
  <sheetData>
    <row r="1" ht="15.4" customHeight="1" spans="1:7">
      <c r="A1" s="23" t="s">
        <v>174</v>
      </c>
      <c r="B1" s="23"/>
      <c r="C1" s="23"/>
      <c r="D1" s="23"/>
      <c r="E1" s="23"/>
      <c r="F1" s="23"/>
      <c r="G1" s="23"/>
    </row>
    <row r="2" ht="35.65" customHeight="1" spans="1:7">
      <c r="A2" s="20" t="str">
        <f>"2026"&amp;"年一般公共预算支出预算表（按功能科目分类）"</f>
        <v>2026年一般公共预算支出预算表（按功能科目分类）</v>
      </c>
      <c r="B2" s="20"/>
      <c r="C2" s="20"/>
      <c r="D2" s="20"/>
      <c r="E2" s="20"/>
      <c r="F2" s="20"/>
      <c r="G2" s="20"/>
    </row>
    <row r="3" ht="26.35" customHeight="1" spans="1:7">
      <c r="A3" s="19" t="str">
        <f>"单位名称："&amp;"楚雄彝族自治州文学艺术界联合会"</f>
        <v>单位名称：楚雄彝族自治州文学艺术界联合会</v>
      </c>
      <c r="B3" s="19"/>
      <c r="C3" s="19"/>
      <c r="D3" s="19"/>
      <c r="E3" s="19"/>
      <c r="F3" s="67"/>
      <c r="G3" s="23" t="s">
        <v>1</v>
      </c>
    </row>
    <row r="4" ht="18.85" customHeight="1" spans="1:7">
      <c r="A4" s="9" t="s">
        <v>175</v>
      </c>
      <c r="B4" s="9"/>
      <c r="C4" s="9" t="s">
        <v>58</v>
      </c>
      <c r="D4" s="9" t="s">
        <v>77</v>
      </c>
      <c r="E4" s="9"/>
      <c r="F4" s="9"/>
      <c r="G4" s="9" t="s">
        <v>78</v>
      </c>
    </row>
    <row r="5" ht="18.85" customHeight="1" spans="1:7">
      <c r="A5" s="9" t="s">
        <v>74</v>
      </c>
      <c r="B5" s="9" t="s">
        <v>75</v>
      </c>
      <c r="C5" s="9"/>
      <c r="D5" s="9" t="s">
        <v>60</v>
      </c>
      <c r="E5" s="9" t="s">
        <v>176</v>
      </c>
      <c r="F5" s="9" t="s">
        <v>177</v>
      </c>
      <c r="G5" s="9"/>
    </row>
    <row r="6" ht="18.85" customHeight="1" spans="1:7">
      <c r="A6" s="9" t="s">
        <v>84</v>
      </c>
      <c r="B6" s="9">
        <v>2</v>
      </c>
      <c r="C6" s="9" t="s">
        <v>86</v>
      </c>
      <c r="D6" s="9" t="s">
        <v>87</v>
      </c>
      <c r="E6" s="9" t="s">
        <v>88</v>
      </c>
      <c r="F6" s="9" t="s">
        <v>89</v>
      </c>
      <c r="G6" s="9" t="s">
        <v>90</v>
      </c>
    </row>
    <row r="7" ht="18.85" customHeight="1" spans="1:7">
      <c r="A7" s="7" t="s">
        <v>98</v>
      </c>
      <c r="B7" s="7" t="s">
        <v>99</v>
      </c>
      <c r="C7" s="8">
        <v>3669961.59</v>
      </c>
      <c r="D7" s="8">
        <v>2469961.59</v>
      </c>
      <c r="E7" s="8">
        <v>2209734.45</v>
      </c>
      <c r="F7" s="8">
        <v>260227.14</v>
      </c>
      <c r="G7" s="8">
        <v>1200000</v>
      </c>
    </row>
    <row r="8" ht="18.85" customHeight="1" spans="1:7">
      <c r="A8" s="68" t="s">
        <v>100</v>
      </c>
      <c r="B8" s="68" t="s">
        <v>101</v>
      </c>
      <c r="C8" s="8">
        <v>3669961.59</v>
      </c>
      <c r="D8" s="8">
        <v>2469961.59</v>
      </c>
      <c r="E8" s="8">
        <v>2209734.45</v>
      </c>
      <c r="F8" s="8">
        <v>260227.14</v>
      </c>
      <c r="G8" s="8">
        <v>1200000</v>
      </c>
    </row>
    <row r="9" ht="18.85" customHeight="1" spans="1:7">
      <c r="A9" s="69" t="s">
        <v>102</v>
      </c>
      <c r="B9" s="69" t="s">
        <v>103</v>
      </c>
      <c r="C9" s="8">
        <v>2469961.59</v>
      </c>
      <c r="D9" s="8">
        <v>2469961.59</v>
      </c>
      <c r="E9" s="8">
        <v>2209734.45</v>
      </c>
      <c r="F9" s="8">
        <v>260227.14</v>
      </c>
      <c r="G9" s="8"/>
    </row>
    <row r="10" ht="18.85" customHeight="1" spans="1:7">
      <c r="A10" s="69" t="s">
        <v>104</v>
      </c>
      <c r="B10" s="69" t="s">
        <v>105</v>
      </c>
      <c r="C10" s="8">
        <v>1200000</v>
      </c>
      <c r="D10" s="8"/>
      <c r="E10" s="8"/>
      <c r="F10" s="8"/>
      <c r="G10" s="8">
        <v>1200000</v>
      </c>
    </row>
    <row r="11" ht="18.85" customHeight="1" spans="1:7">
      <c r="A11" s="7" t="s">
        <v>106</v>
      </c>
      <c r="B11" s="7" t="s">
        <v>107</v>
      </c>
      <c r="C11" s="8">
        <v>661695.72</v>
      </c>
      <c r="D11" s="8">
        <v>661695.72</v>
      </c>
      <c r="E11" s="8">
        <v>652695.72</v>
      </c>
      <c r="F11" s="8">
        <v>9000</v>
      </c>
      <c r="G11" s="8"/>
    </row>
    <row r="12" ht="18.85" customHeight="1" spans="1:7">
      <c r="A12" s="68" t="s">
        <v>108</v>
      </c>
      <c r="B12" s="68" t="s">
        <v>109</v>
      </c>
      <c r="C12" s="8">
        <v>661695.72</v>
      </c>
      <c r="D12" s="8">
        <v>661695.72</v>
      </c>
      <c r="E12" s="8">
        <v>652695.72</v>
      </c>
      <c r="F12" s="8">
        <v>9000</v>
      </c>
      <c r="G12" s="8"/>
    </row>
    <row r="13" ht="18.85" customHeight="1" spans="1:7">
      <c r="A13" s="69" t="s">
        <v>110</v>
      </c>
      <c r="B13" s="69" t="s">
        <v>111</v>
      </c>
      <c r="C13" s="8">
        <v>330592.2</v>
      </c>
      <c r="D13" s="8">
        <v>330592.2</v>
      </c>
      <c r="E13" s="8">
        <v>321592.2</v>
      </c>
      <c r="F13" s="8">
        <v>9000</v>
      </c>
      <c r="G13" s="8"/>
    </row>
    <row r="14" ht="18.85" customHeight="1" spans="1:7">
      <c r="A14" s="69" t="s">
        <v>112</v>
      </c>
      <c r="B14" s="69" t="s">
        <v>113</v>
      </c>
      <c r="C14" s="8">
        <v>331103.52</v>
      </c>
      <c r="D14" s="8">
        <v>331103.52</v>
      </c>
      <c r="E14" s="8">
        <v>331103.52</v>
      </c>
      <c r="F14" s="8"/>
      <c r="G14" s="8"/>
    </row>
    <row r="15" ht="18.85" customHeight="1" spans="1:7">
      <c r="A15" s="7" t="s">
        <v>114</v>
      </c>
      <c r="B15" s="7" t="s">
        <v>115</v>
      </c>
      <c r="C15" s="8">
        <v>237411.98</v>
      </c>
      <c r="D15" s="8">
        <v>237411.98</v>
      </c>
      <c r="E15" s="8">
        <v>237411.98</v>
      </c>
      <c r="F15" s="8"/>
      <c r="G15" s="8"/>
    </row>
    <row r="16" ht="18.85" customHeight="1" spans="1:7">
      <c r="A16" s="68" t="s">
        <v>116</v>
      </c>
      <c r="B16" s="68" t="s">
        <v>117</v>
      </c>
      <c r="C16" s="8">
        <v>237411.98</v>
      </c>
      <c r="D16" s="8">
        <v>237411.98</v>
      </c>
      <c r="E16" s="8">
        <v>237411.98</v>
      </c>
      <c r="F16" s="8"/>
      <c r="G16" s="8"/>
    </row>
    <row r="17" ht="18.85" customHeight="1" spans="1:7">
      <c r="A17" s="69" t="s">
        <v>118</v>
      </c>
      <c r="B17" s="69" t="s">
        <v>119</v>
      </c>
      <c r="C17" s="8">
        <v>54056.53</v>
      </c>
      <c r="D17" s="8">
        <v>54056.53</v>
      </c>
      <c r="E17" s="8">
        <v>54056.53</v>
      </c>
      <c r="F17" s="8"/>
      <c r="G17" s="8"/>
    </row>
    <row r="18" ht="18.85" customHeight="1" spans="1:7">
      <c r="A18" s="69" t="s">
        <v>120</v>
      </c>
      <c r="B18" s="69" t="s">
        <v>121</v>
      </c>
      <c r="C18" s="8">
        <v>57555.74</v>
      </c>
      <c r="D18" s="8">
        <v>57555.74</v>
      </c>
      <c r="E18" s="8">
        <v>57555.74</v>
      </c>
      <c r="F18" s="8"/>
      <c r="G18" s="8"/>
    </row>
    <row r="19" ht="18.85" customHeight="1" spans="1:7">
      <c r="A19" s="69" t="s">
        <v>122</v>
      </c>
      <c r="B19" s="69" t="s">
        <v>123</v>
      </c>
      <c r="C19" s="8">
        <v>116199.71</v>
      </c>
      <c r="D19" s="8">
        <v>116199.71</v>
      </c>
      <c r="E19" s="8">
        <v>116199.71</v>
      </c>
      <c r="F19" s="8"/>
      <c r="G19" s="8"/>
    </row>
    <row r="20" ht="18.85" customHeight="1" spans="1:7">
      <c r="A20" s="69" t="s">
        <v>124</v>
      </c>
      <c r="B20" s="69" t="s">
        <v>125</v>
      </c>
      <c r="C20" s="8">
        <v>9600</v>
      </c>
      <c r="D20" s="8">
        <v>9600</v>
      </c>
      <c r="E20" s="8">
        <v>9600</v>
      </c>
      <c r="F20" s="8"/>
      <c r="G20" s="8"/>
    </row>
    <row r="21" ht="18.85" customHeight="1" spans="1:7">
      <c r="A21" s="7" t="s">
        <v>126</v>
      </c>
      <c r="B21" s="7" t="s">
        <v>127</v>
      </c>
      <c r="C21" s="8">
        <v>234266.04</v>
      </c>
      <c r="D21" s="8">
        <v>234266.04</v>
      </c>
      <c r="E21" s="8">
        <v>234266.04</v>
      </c>
      <c r="F21" s="8"/>
      <c r="G21" s="8"/>
    </row>
    <row r="22" ht="18.85" customHeight="1" spans="1:7">
      <c r="A22" s="68" t="s">
        <v>128</v>
      </c>
      <c r="B22" s="68" t="s">
        <v>129</v>
      </c>
      <c r="C22" s="8">
        <v>234266.04</v>
      </c>
      <c r="D22" s="8">
        <v>234266.04</v>
      </c>
      <c r="E22" s="8">
        <v>234266.04</v>
      </c>
      <c r="F22" s="8"/>
      <c r="G22" s="8"/>
    </row>
    <row r="23" ht="18.85" customHeight="1" spans="1:7">
      <c r="A23" s="69" t="s">
        <v>130</v>
      </c>
      <c r="B23" s="69" t="s">
        <v>131</v>
      </c>
      <c r="C23" s="8">
        <v>234266.04</v>
      </c>
      <c r="D23" s="8">
        <v>234266.04</v>
      </c>
      <c r="E23" s="8">
        <v>234266.04</v>
      </c>
      <c r="F23" s="8"/>
      <c r="G23" s="8"/>
    </row>
    <row r="24" ht="18.85" customHeight="1" spans="1:7">
      <c r="A24" s="9" t="s">
        <v>178</v>
      </c>
      <c r="B24" s="9"/>
      <c r="C24" s="8">
        <v>4803335.33</v>
      </c>
      <c r="D24" s="8">
        <v>3603335.33</v>
      </c>
      <c r="E24" s="8">
        <v>3334108.19</v>
      </c>
      <c r="F24" s="8">
        <v>269227.14</v>
      </c>
      <c r="G24" s="8">
        <v>1200000</v>
      </c>
    </row>
  </sheetData>
  <mergeCells count="8">
    <mergeCell ref="A1:G1"/>
    <mergeCell ref="A2:G2"/>
    <mergeCell ref="A3:E3"/>
    <mergeCell ref="A4:B4"/>
    <mergeCell ref="D4:F4"/>
    <mergeCell ref="A24:B24"/>
    <mergeCell ref="C4:C5"/>
    <mergeCell ref="G4:G5"/>
  </mergeCells>
  <pageMargins left="0.75" right="0.75" top="1" bottom="1" header="0.5" footer="0.5"/>
  <pageSetup paperSize="8"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7"/>
  <sheetViews>
    <sheetView showZeros="0" workbookViewId="0">
      <selection activeCell="C22" sqref="C22"/>
    </sheetView>
  </sheetViews>
  <sheetFormatPr defaultColWidth="9" defaultRowHeight="13.5" customHeight="1" outlineLevelRow="6" outlineLevelCol="5"/>
  <cols>
    <col min="1" max="2" width="23.125" customWidth="1"/>
    <col min="3" max="6" width="20.125" customWidth="1"/>
  </cols>
  <sheetData>
    <row r="1" ht="16.9" customHeight="1" spans="1:6">
      <c r="A1" s="62" t="s">
        <v>179</v>
      </c>
      <c r="B1" s="63"/>
      <c r="C1" s="63"/>
      <c r="D1" s="63"/>
      <c r="E1" s="64"/>
      <c r="F1" s="63"/>
    </row>
    <row r="2" ht="52.6" customHeight="1" spans="1:6">
      <c r="A2" s="20" t="str">
        <f>"2026"&amp;"年一般公共预算“三公”经费支出预算表"</f>
        <v>2026年一般公共预算“三公”经费支出预算表</v>
      </c>
      <c r="B2" s="20"/>
      <c r="C2" s="20"/>
      <c r="D2" s="20"/>
      <c r="E2" s="20"/>
      <c r="F2" s="20"/>
    </row>
    <row r="3" ht="19.6" customHeight="1" spans="1:6">
      <c r="A3" s="19" t="str">
        <f>"单位名称："&amp;"楚雄彝族自治州文学艺术界联合会"</f>
        <v>单位名称：楚雄彝族自治州文学艺术界联合会</v>
      </c>
      <c r="B3" s="19"/>
      <c r="C3" s="23" t="s">
        <v>55</v>
      </c>
      <c r="D3" s="23"/>
      <c r="E3" s="23"/>
      <c r="F3" s="23"/>
    </row>
    <row r="4" ht="18.85" customHeight="1" spans="1:6">
      <c r="A4" s="9" t="s">
        <v>180</v>
      </c>
      <c r="B4" s="9" t="s">
        <v>181</v>
      </c>
      <c r="C4" s="9" t="s">
        <v>182</v>
      </c>
      <c r="D4" s="9"/>
      <c r="E4" s="9"/>
      <c r="F4" s="9" t="s">
        <v>183</v>
      </c>
    </row>
    <row r="5" ht="18.85" customHeight="1" spans="1:6">
      <c r="A5" s="9"/>
      <c r="B5" s="9"/>
      <c r="C5" s="9" t="s">
        <v>60</v>
      </c>
      <c r="D5" s="9" t="s">
        <v>184</v>
      </c>
      <c r="E5" s="9" t="s">
        <v>185</v>
      </c>
      <c r="F5" s="9"/>
    </row>
    <row r="6" ht="18.85" customHeight="1" spans="1:6">
      <c r="A6" s="65" t="s">
        <v>84</v>
      </c>
      <c r="B6" s="66" t="s">
        <v>85</v>
      </c>
      <c r="C6" s="66" t="s">
        <v>86</v>
      </c>
      <c r="D6" s="66" t="s">
        <v>87</v>
      </c>
      <c r="E6" s="66" t="s">
        <v>88</v>
      </c>
      <c r="F6" s="66" t="s">
        <v>89</v>
      </c>
    </row>
    <row r="7" ht="18.85" customHeight="1" spans="1:6">
      <c r="A7" s="8">
        <v>2300</v>
      </c>
      <c r="B7" s="8"/>
      <c r="C7" s="8"/>
      <c r="D7" s="8"/>
      <c r="E7" s="8"/>
      <c r="F7" s="8">
        <v>2300</v>
      </c>
    </row>
  </sheetData>
  <mergeCells count="8">
    <mergeCell ref="A1:F1"/>
    <mergeCell ref="A2:F2"/>
    <mergeCell ref="A3:B3"/>
    <mergeCell ref="C3:F3"/>
    <mergeCell ref="C4:E4"/>
    <mergeCell ref="A4:A5"/>
    <mergeCell ref="B4:B5"/>
    <mergeCell ref="F4:F5"/>
  </mergeCells>
  <pageMargins left="0.751388888888889" right="0.751388888888889" top="1" bottom="1" header="0.5" footer="0.5"/>
  <pageSetup paperSize="8" orientation="landscape"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N8"/>
  <sheetViews>
    <sheetView showGridLines="0" showZeros="0" workbookViewId="0">
      <selection activeCell="A1" sqref="A1:N1"/>
    </sheetView>
  </sheetViews>
  <sheetFormatPr defaultColWidth="9.28333333333333" defaultRowHeight="13.5" customHeight="1" outlineLevelRow="7"/>
  <cols>
    <col min="1" max="1" width="12.2833333333333" customWidth="1"/>
    <col min="2" max="2" width="45.7083333333333" customWidth="1"/>
    <col min="3" max="14" width="12.85" customWidth="1"/>
  </cols>
  <sheetData>
    <row r="1" ht="17.25" customHeight="1" spans="1:14">
      <c r="A1" s="23" t="s">
        <v>186</v>
      </c>
      <c r="B1" s="19"/>
      <c r="C1" s="19"/>
      <c r="D1" s="19"/>
      <c r="E1" s="19"/>
      <c r="F1" s="19"/>
      <c r="G1" s="19"/>
      <c r="H1" s="19"/>
      <c r="I1" s="19"/>
      <c r="J1" s="19"/>
      <c r="K1" s="19"/>
      <c r="L1" s="19"/>
      <c r="M1" s="19"/>
      <c r="N1" s="19"/>
    </row>
    <row r="2" ht="60" customHeight="1" spans="1:14">
      <c r="A2" s="20" t="str">
        <f>"2026"&amp;"年部门“三公”经费预算表"</f>
        <v>2026年部门“三公”经费预算表</v>
      </c>
      <c r="B2" s="20"/>
      <c r="C2" s="20"/>
      <c r="D2" s="20"/>
      <c r="E2" s="20"/>
      <c r="F2" s="20"/>
      <c r="G2" s="20"/>
      <c r="H2" s="20"/>
      <c r="I2" s="20"/>
      <c r="J2" s="20"/>
      <c r="K2" s="20"/>
      <c r="L2" s="20"/>
      <c r="M2" s="20"/>
      <c r="N2" s="20"/>
    </row>
    <row r="3" ht="17.25" customHeight="1" spans="1:14">
      <c r="A3" s="23" t="s">
        <v>55</v>
      </c>
      <c r="B3" s="23"/>
      <c r="C3" s="23"/>
      <c r="D3" s="23"/>
      <c r="E3" s="23"/>
      <c r="F3" s="23"/>
      <c r="G3" s="23"/>
      <c r="H3" s="23"/>
      <c r="I3" s="23"/>
      <c r="J3" s="23"/>
      <c r="K3" s="23"/>
      <c r="L3" s="23"/>
      <c r="M3" s="23"/>
      <c r="N3" s="23"/>
    </row>
    <row r="4" ht="19.5" customHeight="1" spans="1:14">
      <c r="A4" s="44" t="s">
        <v>187</v>
      </c>
      <c r="B4" s="44"/>
      <c r="C4" s="44" t="s">
        <v>188</v>
      </c>
      <c r="D4" s="44" t="s">
        <v>189</v>
      </c>
      <c r="E4" s="44" t="s">
        <v>190</v>
      </c>
      <c r="F4" s="44"/>
      <c r="G4" s="44"/>
      <c r="H4" s="44" t="s">
        <v>191</v>
      </c>
      <c r="I4" s="44"/>
      <c r="J4" s="44"/>
      <c r="K4" s="44"/>
      <c r="L4" s="44"/>
      <c r="M4" s="44" t="s">
        <v>192</v>
      </c>
      <c r="N4" s="44"/>
    </row>
    <row r="5" ht="35.25" customHeight="1" spans="1:14">
      <c r="A5" s="44"/>
      <c r="B5" s="44"/>
      <c r="C5" s="44" t="s">
        <v>193</v>
      </c>
      <c r="D5" s="44" t="s">
        <v>189</v>
      </c>
      <c r="E5" s="44" t="s">
        <v>190</v>
      </c>
      <c r="F5" s="44"/>
      <c r="G5" s="44" t="s">
        <v>183</v>
      </c>
      <c r="H5" s="44" t="s">
        <v>60</v>
      </c>
      <c r="I5" s="44" t="s">
        <v>189</v>
      </c>
      <c r="J5" s="44" t="s">
        <v>190</v>
      </c>
      <c r="K5" s="44"/>
      <c r="L5" s="44" t="s">
        <v>183</v>
      </c>
      <c r="M5" s="44"/>
      <c r="N5" s="44"/>
    </row>
    <row r="6" ht="44.25" customHeight="1" spans="1:14">
      <c r="A6" s="44" t="s">
        <v>194</v>
      </c>
      <c r="B6" s="44" t="s">
        <v>195</v>
      </c>
      <c r="C6" s="44"/>
      <c r="D6" s="44"/>
      <c r="E6" s="44" t="s">
        <v>196</v>
      </c>
      <c r="F6" s="44" t="s">
        <v>197</v>
      </c>
      <c r="G6" s="44"/>
      <c r="H6" s="44"/>
      <c r="I6" s="44"/>
      <c r="J6" s="44" t="s">
        <v>196</v>
      </c>
      <c r="K6" s="44" t="s">
        <v>197</v>
      </c>
      <c r="L6" s="44"/>
      <c r="M6" s="44" t="s">
        <v>198</v>
      </c>
      <c r="N6" s="44" t="s">
        <v>199</v>
      </c>
    </row>
    <row r="7" ht="15" customHeight="1" spans="1:14">
      <c r="A7" s="45" t="s">
        <v>58</v>
      </c>
      <c r="B7" s="45"/>
      <c r="C7" s="60">
        <v>2300</v>
      </c>
      <c r="D7" s="60"/>
      <c r="E7" s="60"/>
      <c r="F7" s="60"/>
      <c r="G7" s="60">
        <v>2300</v>
      </c>
      <c r="H7" s="60">
        <v>2500</v>
      </c>
      <c r="I7" s="60"/>
      <c r="J7" s="60"/>
      <c r="K7" s="60"/>
      <c r="L7" s="60">
        <v>2500</v>
      </c>
      <c r="M7" s="60">
        <v>-200</v>
      </c>
      <c r="N7" s="61">
        <f t="shared" ref="N7:N8" si="0">IF(ISERROR(M7/H7),"",M7/H7)</f>
        <v>-0.08</v>
      </c>
    </row>
    <row r="8" ht="15" customHeight="1" spans="1:14">
      <c r="A8" s="45" t="s">
        <v>71</v>
      </c>
      <c r="B8" s="45" t="s">
        <v>72</v>
      </c>
      <c r="C8" s="60">
        <v>2300</v>
      </c>
      <c r="D8" s="60"/>
      <c r="E8" s="60"/>
      <c r="F8" s="60"/>
      <c r="G8" s="60">
        <v>2300</v>
      </c>
      <c r="H8" s="60">
        <v>2500</v>
      </c>
      <c r="I8" s="60"/>
      <c r="J8" s="60"/>
      <c r="K8" s="60"/>
      <c r="L8" s="60">
        <v>2500</v>
      </c>
      <c r="M8" s="60">
        <v>-200</v>
      </c>
      <c r="N8" s="61">
        <f t="shared" si="0"/>
        <v>-0.08</v>
      </c>
    </row>
  </sheetData>
  <mergeCells count="16">
    <mergeCell ref="A1:N1"/>
    <mergeCell ref="A2:N2"/>
    <mergeCell ref="A3:N3"/>
    <mergeCell ref="C4:G4"/>
    <mergeCell ref="H4:L4"/>
    <mergeCell ref="E5:F5"/>
    <mergeCell ref="J5:K5"/>
    <mergeCell ref="A7:B7"/>
    <mergeCell ref="C5:C6"/>
    <mergeCell ref="D5:D6"/>
    <mergeCell ref="G5:G6"/>
    <mergeCell ref="H5:H6"/>
    <mergeCell ref="I5:I6"/>
    <mergeCell ref="L5:L6"/>
    <mergeCell ref="A4:B5"/>
    <mergeCell ref="M4:N5"/>
  </mergeCells>
  <pageMargins left="0.751388888888889" right="0.751388888888889" top="1" bottom="1" header="0.5" footer="0.5"/>
  <pageSetup paperSize="8" scale="92" orientation="landscape"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W43"/>
  <sheetViews>
    <sheetView showZeros="0" topLeftCell="A24" workbookViewId="0">
      <selection activeCell="A1" sqref="A1"/>
    </sheetView>
  </sheetViews>
  <sheetFormatPr defaultColWidth="10.7083333333333" defaultRowHeight="14.25" customHeight="1"/>
  <cols>
    <col min="1" max="1" width="38.2833333333333" customWidth="1"/>
    <col min="2" max="2" width="20.425" customWidth="1"/>
    <col min="3" max="3" width="36.575" customWidth="1"/>
    <col min="4" max="4" width="16.9916666666667" customWidth="1"/>
    <col min="5" max="5" width="25.5083333333333" customWidth="1"/>
    <col min="6" max="6" width="17.5666666666667" customWidth="1"/>
    <col min="7" max="7" width="26.85" customWidth="1"/>
    <col min="8" max="23" width="12.85" customWidth="1"/>
  </cols>
  <sheetData>
    <row r="1" ht="13.5" customHeight="1" spans="1:23">
      <c r="A1" s="10"/>
      <c r="B1" s="10"/>
      <c r="C1" s="10"/>
      <c r="D1" s="10"/>
      <c r="E1" s="10"/>
      <c r="F1" s="10"/>
      <c r="G1" s="10"/>
      <c r="H1" s="10"/>
      <c r="I1" s="10"/>
      <c r="J1" s="10"/>
      <c r="K1" s="10"/>
      <c r="L1" s="10"/>
      <c r="M1" s="10"/>
      <c r="N1" s="10"/>
      <c r="O1" s="10"/>
      <c r="P1" s="10"/>
      <c r="Q1" s="10"/>
      <c r="R1" s="10"/>
      <c r="S1" s="10"/>
      <c r="T1" s="10"/>
      <c r="U1" s="10"/>
      <c r="V1" s="10"/>
      <c r="W1" s="14" t="s">
        <v>200</v>
      </c>
    </row>
    <row r="2" ht="45" customHeight="1" spans="1:23">
      <c r="A2" s="11" t="str">
        <f>"2026"&amp;"年部门基本支出预算表（人员类、运转类公用经费项目）"</f>
        <v>2026年部门基本支出预算表（人员类、运转类公用经费项目）</v>
      </c>
      <c r="B2" s="11"/>
      <c r="C2" s="11"/>
      <c r="D2" s="11"/>
      <c r="E2" s="11"/>
      <c r="F2" s="11"/>
      <c r="G2" s="11"/>
      <c r="H2" s="11"/>
      <c r="I2" s="11"/>
      <c r="J2" s="11"/>
      <c r="K2" s="11"/>
      <c r="L2" s="11"/>
      <c r="M2" s="11"/>
      <c r="N2" s="11"/>
      <c r="O2" s="11"/>
      <c r="P2" s="11"/>
      <c r="Q2" s="11"/>
      <c r="R2" s="11"/>
      <c r="S2" s="11"/>
      <c r="T2" s="11"/>
      <c r="U2" s="11"/>
      <c r="V2" s="11"/>
      <c r="W2" s="11"/>
    </row>
    <row r="3" ht="18.75" customHeight="1" spans="1:23">
      <c r="A3" s="10" t="str">
        <f>"单位名称："&amp;"楚雄彝族自治州文学艺术界联合会"</f>
        <v>单位名称：楚雄彝族自治州文学艺术界联合会</v>
      </c>
      <c r="B3" s="10"/>
      <c r="C3" s="10"/>
      <c r="D3" s="10"/>
      <c r="E3" s="10"/>
      <c r="F3" s="10"/>
      <c r="G3" s="10"/>
      <c r="H3" s="10"/>
      <c r="I3" s="10"/>
      <c r="J3" s="10"/>
      <c r="K3" s="10"/>
      <c r="L3" s="10"/>
      <c r="M3" s="10"/>
      <c r="N3" s="10"/>
      <c r="O3" s="10"/>
      <c r="P3" s="10"/>
      <c r="Q3" s="10"/>
      <c r="R3" s="10"/>
      <c r="S3" s="10"/>
      <c r="T3" s="10"/>
      <c r="U3" s="10"/>
      <c r="V3" s="10"/>
      <c r="W3" s="14" t="s">
        <v>55</v>
      </c>
    </row>
    <row r="4" ht="18" customHeight="1" spans="1:23">
      <c r="A4" s="5" t="s">
        <v>201</v>
      </c>
      <c r="B4" s="5" t="s">
        <v>202</v>
      </c>
      <c r="C4" s="5" t="s">
        <v>203</v>
      </c>
      <c r="D4" s="5" t="s">
        <v>204</v>
      </c>
      <c r="E4" s="5" t="s">
        <v>205</v>
      </c>
      <c r="F4" s="5" t="s">
        <v>206</v>
      </c>
      <c r="G4" s="5" t="s">
        <v>207</v>
      </c>
      <c r="H4" s="5" t="s">
        <v>208</v>
      </c>
      <c r="I4" s="5" t="s">
        <v>208</v>
      </c>
      <c r="J4" s="5"/>
      <c r="K4" s="5"/>
      <c r="L4" s="5"/>
      <c r="M4" s="5"/>
      <c r="N4" s="5"/>
      <c r="O4" s="5"/>
      <c r="P4" s="5"/>
      <c r="Q4" s="5" t="s">
        <v>64</v>
      </c>
      <c r="R4" s="5" t="s">
        <v>65</v>
      </c>
      <c r="S4" s="5"/>
      <c r="T4" s="5"/>
      <c r="U4" s="5"/>
      <c r="V4" s="5"/>
      <c r="W4" s="5"/>
    </row>
    <row r="5" ht="18" customHeight="1" spans="1:23">
      <c r="A5" s="5"/>
      <c r="B5" s="5"/>
      <c r="C5" s="5"/>
      <c r="D5" s="5"/>
      <c r="E5" s="5"/>
      <c r="F5" s="5"/>
      <c r="G5" s="5"/>
      <c r="H5" s="5" t="s">
        <v>209</v>
      </c>
      <c r="I5" s="5" t="s">
        <v>61</v>
      </c>
      <c r="J5" s="5"/>
      <c r="K5" s="5"/>
      <c r="L5" s="5"/>
      <c r="M5" s="5"/>
      <c r="N5" s="5" t="s">
        <v>210</v>
      </c>
      <c r="O5" s="5"/>
      <c r="P5" s="5"/>
      <c r="Q5" s="5" t="s">
        <v>64</v>
      </c>
      <c r="R5" s="5" t="s">
        <v>65</v>
      </c>
      <c r="S5" s="5" t="s">
        <v>66</v>
      </c>
      <c r="T5" s="5" t="s">
        <v>65</v>
      </c>
      <c r="U5" s="5" t="s">
        <v>68</v>
      </c>
      <c r="V5" s="5" t="s">
        <v>69</v>
      </c>
      <c r="W5" s="5" t="s">
        <v>70</v>
      </c>
    </row>
    <row r="6" customHeight="1" spans="1:23">
      <c r="A6" s="5"/>
      <c r="B6" s="5"/>
      <c r="C6" s="5"/>
      <c r="D6" s="5"/>
      <c r="E6" s="5"/>
      <c r="F6" s="5"/>
      <c r="G6" s="5"/>
      <c r="H6" s="5"/>
      <c r="I6" s="5" t="s">
        <v>211</v>
      </c>
      <c r="J6" s="5" t="s">
        <v>212</v>
      </c>
      <c r="K6" s="5" t="s">
        <v>213</v>
      </c>
      <c r="L6" s="5" t="s">
        <v>214</v>
      </c>
      <c r="M6" s="5" t="s">
        <v>215</v>
      </c>
      <c r="N6" s="5" t="s">
        <v>61</v>
      </c>
      <c r="O6" s="5" t="s">
        <v>62</v>
      </c>
      <c r="P6" s="5" t="s">
        <v>63</v>
      </c>
      <c r="Q6" s="5"/>
      <c r="R6" s="5" t="s">
        <v>60</v>
      </c>
      <c r="S6" s="5" t="s">
        <v>66</v>
      </c>
      <c r="T6" s="5" t="s">
        <v>216</v>
      </c>
      <c r="U6" s="5" t="s">
        <v>68</v>
      </c>
      <c r="V6" s="5" t="s">
        <v>69</v>
      </c>
      <c r="W6" s="5" t="s">
        <v>70</v>
      </c>
    </row>
    <row r="7" ht="37.5" customHeight="1" spans="1:23">
      <c r="A7" s="5"/>
      <c r="B7" s="5"/>
      <c r="C7" s="5"/>
      <c r="D7" s="5"/>
      <c r="E7" s="5"/>
      <c r="F7" s="5"/>
      <c r="G7" s="5"/>
      <c r="H7" s="5"/>
      <c r="I7" s="5" t="s">
        <v>60</v>
      </c>
      <c r="J7" s="5" t="s">
        <v>217</v>
      </c>
      <c r="K7" s="5" t="s">
        <v>213</v>
      </c>
      <c r="L7" s="5" t="s">
        <v>214</v>
      </c>
      <c r="M7" s="5" t="s">
        <v>215</v>
      </c>
      <c r="N7" s="5" t="s">
        <v>213</v>
      </c>
      <c r="O7" s="5" t="s">
        <v>214</v>
      </c>
      <c r="P7" s="5" t="s">
        <v>215</v>
      </c>
      <c r="Q7" s="5" t="s">
        <v>64</v>
      </c>
      <c r="R7" s="5" t="s">
        <v>60</v>
      </c>
      <c r="S7" s="5" t="s">
        <v>66</v>
      </c>
      <c r="T7" s="5" t="s">
        <v>216</v>
      </c>
      <c r="U7" s="5" t="s">
        <v>68</v>
      </c>
      <c r="V7" s="5" t="s">
        <v>69</v>
      </c>
      <c r="W7" s="5" t="s">
        <v>70</v>
      </c>
    </row>
    <row r="8" ht="24.1" customHeight="1" spans="1:23">
      <c r="A8" s="58">
        <v>1</v>
      </c>
      <c r="B8" s="58">
        <v>2</v>
      </c>
      <c r="C8" s="58">
        <v>3</v>
      </c>
      <c r="D8" s="58">
        <v>4</v>
      </c>
      <c r="E8" s="58">
        <v>5</v>
      </c>
      <c r="F8" s="59">
        <v>6</v>
      </c>
      <c r="G8" s="59">
        <v>7</v>
      </c>
      <c r="H8" s="58">
        <v>8</v>
      </c>
      <c r="I8" s="58">
        <v>9</v>
      </c>
      <c r="J8" s="58">
        <v>10</v>
      </c>
      <c r="K8" s="58">
        <v>11</v>
      </c>
      <c r="L8" s="58">
        <v>12</v>
      </c>
      <c r="M8" s="58">
        <v>13</v>
      </c>
      <c r="N8" s="58">
        <v>14</v>
      </c>
      <c r="O8" s="58">
        <v>15</v>
      </c>
      <c r="P8" s="58">
        <v>16</v>
      </c>
      <c r="Q8" s="58">
        <v>17</v>
      </c>
      <c r="R8" s="58">
        <v>18</v>
      </c>
      <c r="S8" s="58">
        <v>19</v>
      </c>
      <c r="T8" s="58">
        <v>20</v>
      </c>
      <c r="U8" s="58">
        <v>21</v>
      </c>
      <c r="V8" s="58">
        <v>22</v>
      </c>
      <c r="W8" s="58">
        <v>23</v>
      </c>
    </row>
    <row r="9" ht="30.85" customHeight="1" spans="1:23">
      <c r="A9" s="7" t="s">
        <v>72</v>
      </c>
      <c r="B9" s="7"/>
      <c r="C9" s="7"/>
      <c r="D9" s="7"/>
      <c r="E9" s="7"/>
      <c r="F9" s="7"/>
      <c r="G9" s="7"/>
      <c r="H9" s="8">
        <v>3603335.33</v>
      </c>
      <c r="I9" s="8">
        <v>3603335.33</v>
      </c>
      <c r="J9" s="8"/>
      <c r="K9" s="8"/>
      <c r="L9" s="8">
        <v>3603335.33</v>
      </c>
      <c r="M9" s="8"/>
      <c r="N9" s="8"/>
      <c r="O9" s="8"/>
      <c r="P9" s="8"/>
      <c r="Q9" s="8"/>
      <c r="R9" s="8"/>
      <c r="S9" s="8"/>
      <c r="T9" s="8"/>
      <c r="U9" s="8"/>
      <c r="V9" s="8"/>
      <c r="W9" s="8"/>
    </row>
    <row r="10" ht="30.75" customHeight="1" spans="1:23">
      <c r="A10" s="7" t="s">
        <v>72</v>
      </c>
      <c r="B10" s="7" t="s">
        <v>218</v>
      </c>
      <c r="C10" s="7" t="s">
        <v>219</v>
      </c>
      <c r="D10" s="7" t="s">
        <v>102</v>
      </c>
      <c r="E10" s="7" t="s">
        <v>103</v>
      </c>
      <c r="F10" s="7" t="s">
        <v>220</v>
      </c>
      <c r="G10" s="7" t="s">
        <v>221</v>
      </c>
      <c r="H10" s="8">
        <v>427788</v>
      </c>
      <c r="I10" s="8">
        <v>427788</v>
      </c>
      <c r="J10" s="8"/>
      <c r="K10" s="8"/>
      <c r="L10" s="8">
        <v>427788</v>
      </c>
      <c r="M10" s="8"/>
      <c r="N10" s="8"/>
      <c r="O10" s="8"/>
      <c r="P10" s="8"/>
      <c r="Q10" s="8"/>
      <c r="R10" s="8"/>
      <c r="S10" s="8"/>
      <c r="T10" s="8"/>
      <c r="U10" s="8"/>
      <c r="V10" s="8"/>
      <c r="W10" s="8"/>
    </row>
    <row r="11" ht="30.75" customHeight="1" spans="1:23">
      <c r="A11" s="7" t="s">
        <v>72</v>
      </c>
      <c r="B11" s="7" t="s">
        <v>222</v>
      </c>
      <c r="C11" s="7" t="s">
        <v>223</v>
      </c>
      <c r="D11" s="7" t="s">
        <v>102</v>
      </c>
      <c r="E11" s="7" t="s">
        <v>103</v>
      </c>
      <c r="F11" s="7" t="s">
        <v>220</v>
      </c>
      <c r="G11" s="7" t="s">
        <v>221</v>
      </c>
      <c r="H11" s="8">
        <v>471168</v>
      </c>
      <c r="I11" s="8">
        <v>471168</v>
      </c>
      <c r="J11" s="7"/>
      <c r="K11" s="8"/>
      <c r="L11" s="8">
        <v>471168</v>
      </c>
      <c r="M11" s="8"/>
      <c r="N11" s="8"/>
      <c r="O11" s="8"/>
      <c r="P11" s="8"/>
      <c r="Q11" s="8"/>
      <c r="R11" s="8"/>
      <c r="S11" s="8"/>
      <c r="T11" s="8"/>
      <c r="U11" s="8"/>
      <c r="V11" s="8"/>
      <c r="W11" s="8"/>
    </row>
    <row r="12" ht="30.75" customHeight="1" spans="1:23">
      <c r="A12" s="7" t="s">
        <v>72</v>
      </c>
      <c r="B12" s="7" t="s">
        <v>222</v>
      </c>
      <c r="C12" s="7" t="s">
        <v>223</v>
      </c>
      <c r="D12" s="7" t="s">
        <v>102</v>
      </c>
      <c r="E12" s="7" t="s">
        <v>103</v>
      </c>
      <c r="F12" s="7" t="s">
        <v>224</v>
      </c>
      <c r="G12" s="7" t="s">
        <v>225</v>
      </c>
      <c r="H12" s="8">
        <v>26880</v>
      </c>
      <c r="I12" s="8">
        <v>26880</v>
      </c>
      <c r="J12" s="7"/>
      <c r="K12" s="8"/>
      <c r="L12" s="8">
        <v>26880</v>
      </c>
      <c r="M12" s="8"/>
      <c r="N12" s="8"/>
      <c r="O12" s="8"/>
      <c r="P12" s="8"/>
      <c r="Q12" s="8"/>
      <c r="R12" s="8"/>
      <c r="S12" s="8"/>
      <c r="T12" s="8"/>
      <c r="U12" s="8"/>
      <c r="V12" s="8"/>
      <c r="W12" s="8"/>
    </row>
    <row r="13" ht="30.75" customHeight="1" spans="1:23">
      <c r="A13" s="7" t="s">
        <v>72</v>
      </c>
      <c r="B13" s="7" t="s">
        <v>218</v>
      </c>
      <c r="C13" s="7" t="s">
        <v>219</v>
      </c>
      <c r="D13" s="7" t="s">
        <v>102</v>
      </c>
      <c r="E13" s="7" t="s">
        <v>103</v>
      </c>
      <c r="F13" s="7" t="s">
        <v>224</v>
      </c>
      <c r="G13" s="7" t="s">
        <v>225</v>
      </c>
      <c r="H13" s="8">
        <v>427212</v>
      </c>
      <c r="I13" s="8">
        <v>427212</v>
      </c>
      <c r="J13" s="7"/>
      <c r="K13" s="8"/>
      <c r="L13" s="8">
        <v>427212</v>
      </c>
      <c r="M13" s="8"/>
      <c r="N13" s="8"/>
      <c r="O13" s="8"/>
      <c r="P13" s="8"/>
      <c r="Q13" s="8"/>
      <c r="R13" s="8"/>
      <c r="S13" s="8"/>
      <c r="T13" s="8"/>
      <c r="U13" s="8"/>
      <c r="V13" s="8"/>
      <c r="W13" s="8"/>
    </row>
    <row r="14" ht="30.75" customHeight="1" spans="1:23">
      <c r="A14" s="7" t="s">
        <v>72</v>
      </c>
      <c r="B14" s="7" t="s">
        <v>218</v>
      </c>
      <c r="C14" s="7" t="s">
        <v>219</v>
      </c>
      <c r="D14" s="7" t="s">
        <v>102</v>
      </c>
      <c r="E14" s="7" t="s">
        <v>103</v>
      </c>
      <c r="F14" s="7" t="s">
        <v>226</v>
      </c>
      <c r="G14" s="7" t="s">
        <v>227</v>
      </c>
      <c r="H14" s="8">
        <v>35649</v>
      </c>
      <c r="I14" s="8">
        <v>35649</v>
      </c>
      <c r="J14" s="7"/>
      <c r="K14" s="8"/>
      <c r="L14" s="8">
        <v>35649</v>
      </c>
      <c r="M14" s="8"/>
      <c r="N14" s="8"/>
      <c r="O14" s="8"/>
      <c r="P14" s="8"/>
      <c r="Q14" s="8"/>
      <c r="R14" s="8"/>
      <c r="S14" s="8"/>
      <c r="T14" s="8"/>
      <c r="U14" s="8"/>
      <c r="V14" s="8"/>
      <c r="W14" s="8"/>
    </row>
    <row r="15" ht="30.75" customHeight="1" spans="1:23">
      <c r="A15" s="7" t="s">
        <v>72</v>
      </c>
      <c r="B15" s="7" t="s">
        <v>228</v>
      </c>
      <c r="C15" s="7" t="s">
        <v>229</v>
      </c>
      <c r="D15" s="7" t="s">
        <v>102</v>
      </c>
      <c r="E15" s="7" t="s">
        <v>103</v>
      </c>
      <c r="F15" s="7" t="s">
        <v>226</v>
      </c>
      <c r="G15" s="7" t="s">
        <v>227</v>
      </c>
      <c r="H15" s="8">
        <v>207240</v>
      </c>
      <c r="I15" s="8">
        <v>207240</v>
      </c>
      <c r="J15" s="7"/>
      <c r="K15" s="8"/>
      <c r="L15" s="8">
        <v>207240</v>
      </c>
      <c r="M15" s="8"/>
      <c r="N15" s="8"/>
      <c r="O15" s="8"/>
      <c r="P15" s="8"/>
      <c r="Q15" s="8"/>
      <c r="R15" s="8"/>
      <c r="S15" s="8"/>
      <c r="T15" s="8"/>
      <c r="U15" s="8"/>
      <c r="V15" s="8"/>
      <c r="W15" s="8"/>
    </row>
    <row r="16" ht="30.75" customHeight="1" spans="1:23">
      <c r="A16" s="7" t="s">
        <v>72</v>
      </c>
      <c r="B16" s="7" t="s">
        <v>228</v>
      </c>
      <c r="C16" s="7" t="s">
        <v>229</v>
      </c>
      <c r="D16" s="7" t="s">
        <v>102</v>
      </c>
      <c r="E16" s="7" t="s">
        <v>103</v>
      </c>
      <c r="F16" s="7" t="s">
        <v>226</v>
      </c>
      <c r="G16" s="7" t="s">
        <v>227</v>
      </c>
      <c r="H16" s="8">
        <v>103620</v>
      </c>
      <c r="I16" s="8">
        <v>103620</v>
      </c>
      <c r="J16" s="7"/>
      <c r="K16" s="8"/>
      <c r="L16" s="8">
        <v>103620</v>
      </c>
      <c r="M16" s="8"/>
      <c r="N16" s="8"/>
      <c r="O16" s="8"/>
      <c r="P16" s="8"/>
      <c r="Q16" s="8"/>
      <c r="R16" s="8"/>
      <c r="S16" s="8"/>
      <c r="T16" s="8"/>
      <c r="U16" s="8"/>
      <c r="V16" s="8"/>
      <c r="W16" s="8"/>
    </row>
    <row r="17" ht="30.75" customHeight="1" spans="1:23">
      <c r="A17" s="7" t="s">
        <v>72</v>
      </c>
      <c r="B17" s="7" t="s">
        <v>230</v>
      </c>
      <c r="C17" s="7" t="s">
        <v>231</v>
      </c>
      <c r="D17" s="7" t="s">
        <v>102</v>
      </c>
      <c r="E17" s="7" t="s">
        <v>103</v>
      </c>
      <c r="F17" s="7" t="s">
        <v>232</v>
      </c>
      <c r="G17" s="7" t="s">
        <v>233</v>
      </c>
      <c r="H17" s="8">
        <v>144000</v>
      </c>
      <c r="I17" s="8">
        <v>144000</v>
      </c>
      <c r="J17" s="7"/>
      <c r="K17" s="8"/>
      <c r="L17" s="8">
        <v>144000</v>
      </c>
      <c r="M17" s="8"/>
      <c r="N17" s="8"/>
      <c r="O17" s="8"/>
      <c r="P17" s="8"/>
      <c r="Q17" s="8"/>
      <c r="R17" s="8"/>
      <c r="S17" s="8"/>
      <c r="T17" s="8"/>
      <c r="U17" s="8"/>
      <c r="V17" s="8"/>
      <c r="W17" s="8"/>
    </row>
    <row r="18" ht="30.75" customHeight="1" spans="1:23">
      <c r="A18" s="7" t="s">
        <v>72</v>
      </c>
      <c r="B18" s="7" t="s">
        <v>234</v>
      </c>
      <c r="C18" s="7" t="s">
        <v>235</v>
      </c>
      <c r="D18" s="7" t="s">
        <v>102</v>
      </c>
      <c r="E18" s="7" t="s">
        <v>103</v>
      </c>
      <c r="F18" s="7" t="s">
        <v>232</v>
      </c>
      <c r="G18" s="7" t="s">
        <v>233</v>
      </c>
      <c r="H18" s="8">
        <v>109680</v>
      </c>
      <c r="I18" s="8">
        <v>109680</v>
      </c>
      <c r="J18" s="7"/>
      <c r="K18" s="8"/>
      <c r="L18" s="8">
        <v>109680</v>
      </c>
      <c r="M18" s="8"/>
      <c r="N18" s="8"/>
      <c r="O18" s="8"/>
      <c r="P18" s="8"/>
      <c r="Q18" s="8"/>
      <c r="R18" s="8"/>
      <c r="S18" s="8"/>
      <c r="T18" s="8"/>
      <c r="U18" s="8"/>
      <c r="V18" s="8"/>
      <c r="W18" s="8"/>
    </row>
    <row r="19" ht="30.75" customHeight="1" spans="1:23">
      <c r="A19" s="7" t="s">
        <v>72</v>
      </c>
      <c r="B19" s="7" t="s">
        <v>234</v>
      </c>
      <c r="C19" s="7" t="s">
        <v>235</v>
      </c>
      <c r="D19" s="7" t="s">
        <v>102</v>
      </c>
      <c r="E19" s="7" t="s">
        <v>103</v>
      </c>
      <c r="F19" s="7" t="s">
        <v>232</v>
      </c>
      <c r="G19" s="7" t="s">
        <v>233</v>
      </c>
      <c r="H19" s="8">
        <v>199416</v>
      </c>
      <c r="I19" s="8">
        <v>199416</v>
      </c>
      <c r="J19" s="7"/>
      <c r="K19" s="8"/>
      <c r="L19" s="8">
        <v>199416</v>
      </c>
      <c r="M19" s="8"/>
      <c r="N19" s="8"/>
      <c r="O19" s="8"/>
      <c r="P19" s="8"/>
      <c r="Q19" s="8"/>
      <c r="R19" s="8"/>
      <c r="S19" s="8"/>
      <c r="T19" s="8"/>
      <c r="U19" s="8"/>
      <c r="V19" s="8"/>
      <c r="W19" s="8"/>
    </row>
    <row r="20" ht="30.75" customHeight="1" spans="1:23">
      <c r="A20" s="7" t="s">
        <v>72</v>
      </c>
      <c r="B20" s="7" t="s">
        <v>222</v>
      </c>
      <c r="C20" s="7" t="s">
        <v>223</v>
      </c>
      <c r="D20" s="7" t="s">
        <v>102</v>
      </c>
      <c r="E20" s="7" t="s">
        <v>103</v>
      </c>
      <c r="F20" s="7" t="s">
        <v>232</v>
      </c>
      <c r="G20" s="7" t="s">
        <v>233</v>
      </c>
      <c r="H20" s="8">
        <v>39264</v>
      </c>
      <c r="I20" s="8">
        <v>39264</v>
      </c>
      <c r="J20" s="7"/>
      <c r="K20" s="8"/>
      <c r="L20" s="8">
        <v>39264</v>
      </c>
      <c r="M20" s="8"/>
      <c r="N20" s="8"/>
      <c r="O20" s="8"/>
      <c r="P20" s="8"/>
      <c r="Q20" s="8"/>
      <c r="R20" s="8"/>
      <c r="S20" s="8"/>
      <c r="T20" s="8"/>
      <c r="U20" s="8"/>
      <c r="V20" s="8"/>
      <c r="W20" s="8"/>
    </row>
    <row r="21" ht="30.75" customHeight="1" spans="1:23">
      <c r="A21" s="7" t="s">
        <v>72</v>
      </c>
      <c r="B21" s="7" t="s">
        <v>236</v>
      </c>
      <c r="C21" s="7" t="s">
        <v>237</v>
      </c>
      <c r="D21" s="7" t="s">
        <v>112</v>
      </c>
      <c r="E21" s="7" t="s">
        <v>113</v>
      </c>
      <c r="F21" s="7" t="s">
        <v>238</v>
      </c>
      <c r="G21" s="7" t="s">
        <v>237</v>
      </c>
      <c r="H21" s="8">
        <v>331103.52</v>
      </c>
      <c r="I21" s="8">
        <v>331103.52</v>
      </c>
      <c r="J21" s="7"/>
      <c r="K21" s="8"/>
      <c r="L21" s="8">
        <v>331103.52</v>
      </c>
      <c r="M21" s="8"/>
      <c r="N21" s="8"/>
      <c r="O21" s="8"/>
      <c r="P21" s="8"/>
      <c r="Q21" s="8"/>
      <c r="R21" s="8"/>
      <c r="S21" s="8"/>
      <c r="T21" s="8"/>
      <c r="U21" s="8"/>
      <c r="V21" s="8"/>
      <c r="W21" s="8"/>
    </row>
    <row r="22" ht="30.75" customHeight="1" spans="1:23">
      <c r="A22" s="7" t="s">
        <v>72</v>
      </c>
      <c r="B22" s="7" t="s">
        <v>239</v>
      </c>
      <c r="C22" s="7" t="s">
        <v>240</v>
      </c>
      <c r="D22" s="7" t="s">
        <v>118</v>
      </c>
      <c r="E22" s="7" t="s">
        <v>119</v>
      </c>
      <c r="F22" s="7" t="s">
        <v>241</v>
      </c>
      <c r="G22" s="7" t="s">
        <v>242</v>
      </c>
      <c r="H22" s="8">
        <v>54056.53</v>
      </c>
      <c r="I22" s="8">
        <v>54056.53</v>
      </c>
      <c r="J22" s="7"/>
      <c r="K22" s="8"/>
      <c r="L22" s="8">
        <v>54056.53</v>
      </c>
      <c r="M22" s="8"/>
      <c r="N22" s="8"/>
      <c r="O22" s="8"/>
      <c r="P22" s="8"/>
      <c r="Q22" s="8"/>
      <c r="R22" s="8"/>
      <c r="S22" s="8"/>
      <c r="T22" s="8"/>
      <c r="U22" s="8"/>
      <c r="V22" s="8"/>
      <c r="W22" s="8"/>
    </row>
    <row r="23" ht="30.75" customHeight="1" spans="1:23">
      <c r="A23" s="7" t="s">
        <v>72</v>
      </c>
      <c r="B23" s="7" t="s">
        <v>239</v>
      </c>
      <c r="C23" s="7" t="s">
        <v>240</v>
      </c>
      <c r="D23" s="7" t="s">
        <v>120</v>
      </c>
      <c r="E23" s="7" t="s">
        <v>121</v>
      </c>
      <c r="F23" s="7" t="s">
        <v>241</v>
      </c>
      <c r="G23" s="7" t="s">
        <v>242</v>
      </c>
      <c r="H23" s="8">
        <v>57555.74</v>
      </c>
      <c r="I23" s="8">
        <v>57555.74</v>
      </c>
      <c r="J23" s="7"/>
      <c r="K23" s="8"/>
      <c r="L23" s="8">
        <v>57555.74</v>
      </c>
      <c r="M23" s="8"/>
      <c r="N23" s="8"/>
      <c r="O23" s="8"/>
      <c r="P23" s="8"/>
      <c r="Q23" s="8"/>
      <c r="R23" s="8"/>
      <c r="S23" s="8"/>
      <c r="T23" s="8"/>
      <c r="U23" s="8"/>
      <c r="V23" s="8"/>
      <c r="W23" s="8"/>
    </row>
    <row r="24" ht="30.75" customHeight="1" spans="1:23">
      <c r="A24" s="7" t="s">
        <v>72</v>
      </c>
      <c r="B24" s="7" t="s">
        <v>239</v>
      </c>
      <c r="C24" s="7" t="s">
        <v>240</v>
      </c>
      <c r="D24" s="7" t="s">
        <v>122</v>
      </c>
      <c r="E24" s="7" t="s">
        <v>123</v>
      </c>
      <c r="F24" s="7" t="s">
        <v>243</v>
      </c>
      <c r="G24" s="7" t="s">
        <v>244</v>
      </c>
      <c r="H24" s="8">
        <v>116199.71</v>
      </c>
      <c r="I24" s="8">
        <v>116199.71</v>
      </c>
      <c r="J24" s="7"/>
      <c r="K24" s="8"/>
      <c r="L24" s="8">
        <v>116199.71</v>
      </c>
      <c r="M24" s="8"/>
      <c r="N24" s="8"/>
      <c r="O24" s="8"/>
      <c r="P24" s="8"/>
      <c r="Q24" s="8"/>
      <c r="R24" s="8"/>
      <c r="S24" s="8"/>
      <c r="T24" s="8"/>
      <c r="U24" s="8"/>
      <c r="V24" s="8"/>
      <c r="W24" s="8"/>
    </row>
    <row r="25" ht="30.75" customHeight="1" spans="1:23">
      <c r="A25" s="7" t="s">
        <v>72</v>
      </c>
      <c r="B25" s="7" t="s">
        <v>239</v>
      </c>
      <c r="C25" s="7" t="s">
        <v>240</v>
      </c>
      <c r="D25" s="7" t="s">
        <v>124</v>
      </c>
      <c r="E25" s="7" t="s">
        <v>125</v>
      </c>
      <c r="F25" s="7" t="s">
        <v>245</v>
      </c>
      <c r="G25" s="7" t="s">
        <v>246</v>
      </c>
      <c r="H25" s="8">
        <v>4800</v>
      </c>
      <c r="I25" s="8">
        <v>4800</v>
      </c>
      <c r="J25" s="7"/>
      <c r="K25" s="8"/>
      <c r="L25" s="8">
        <v>4800</v>
      </c>
      <c r="M25" s="8"/>
      <c r="N25" s="8"/>
      <c r="O25" s="8"/>
      <c r="P25" s="8"/>
      <c r="Q25" s="8"/>
      <c r="R25" s="8"/>
      <c r="S25" s="8"/>
      <c r="T25" s="8"/>
      <c r="U25" s="8"/>
      <c r="V25" s="8"/>
      <c r="W25" s="8"/>
    </row>
    <row r="26" ht="30.75" customHeight="1" spans="1:23">
      <c r="A26" s="7" t="s">
        <v>72</v>
      </c>
      <c r="B26" s="7" t="s">
        <v>239</v>
      </c>
      <c r="C26" s="7" t="s">
        <v>240</v>
      </c>
      <c r="D26" s="7" t="s">
        <v>124</v>
      </c>
      <c r="E26" s="7" t="s">
        <v>125</v>
      </c>
      <c r="F26" s="7" t="s">
        <v>245</v>
      </c>
      <c r="G26" s="7" t="s">
        <v>246</v>
      </c>
      <c r="H26" s="8">
        <v>4800</v>
      </c>
      <c r="I26" s="8">
        <v>4800</v>
      </c>
      <c r="J26" s="7"/>
      <c r="K26" s="8"/>
      <c r="L26" s="8">
        <v>4800</v>
      </c>
      <c r="M26" s="8"/>
      <c r="N26" s="8"/>
      <c r="O26" s="8"/>
      <c r="P26" s="8"/>
      <c r="Q26" s="8"/>
      <c r="R26" s="8"/>
      <c r="S26" s="8"/>
      <c r="T26" s="8"/>
      <c r="U26" s="8"/>
      <c r="V26" s="8"/>
      <c r="W26" s="8"/>
    </row>
    <row r="27" ht="30.75" customHeight="1" spans="1:23">
      <c r="A27" s="7" t="s">
        <v>72</v>
      </c>
      <c r="B27" s="7" t="s">
        <v>247</v>
      </c>
      <c r="C27" s="7" t="s">
        <v>248</v>
      </c>
      <c r="D27" s="7" t="s">
        <v>102</v>
      </c>
      <c r="E27" s="7" t="s">
        <v>103</v>
      </c>
      <c r="F27" s="7" t="s">
        <v>245</v>
      </c>
      <c r="G27" s="7" t="s">
        <v>246</v>
      </c>
      <c r="H27" s="8">
        <v>5010.95</v>
      </c>
      <c r="I27" s="8">
        <v>5010.95</v>
      </c>
      <c r="J27" s="7"/>
      <c r="K27" s="8"/>
      <c r="L27" s="8">
        <v>5010.95</v>
      </c>
      <c r="M27" s="8"/>
      <c r="N27" s="8"/>
      <c r="O27" s="8"/>
      <c r="P27" s="8"/>
      <c r="Q27" s="8"/>
      <c r="R27" s="8"/>
      <c r="S27" s="8"/>
      <c r="T27" s="8"/>
      <c r="U27" s="8"/>
      <c r="V27" s="8"/>
      <c r="W27" s="8"/>
    </row>
    <row r="28" ht="30.75" customHeight="1" spans="1:23">
      <c r="A28" s="7" t="s">
        <v>72</v>
      </c>
      <c r="B28" s="7" t="s">
        <v>247</v>
      </c>
      <c r="C28" s="7" t="s">
        <v>248</v>
      </c>
      <c r="D28" s="7" t="s">
        <v>102</v>
      </c>
      <c r="E28" s="7" t="s">
        <v>103</v>
      </c>
      <c r="F28" s="7" t="s">
        <v>245</v>
      </c>
      <c r="G28" s="7" t="s">
        <v>246</v>
      </c>
      <c r="H28" s="8">
        <v>5336.04</v>
      </c>
      <c r="I28" s="8">
        <v>5336.04</v>
      </c>
      <c r="J28" s="7"/>
      <c r="K28" s="8"/>
      <c r="L28" s="8">
        <v>5336.04</v>
      </c>
      <c r="M28" s="8"/>
      <c r="N28" s="8"/>
      <c r="O28" s="8"/>
      <c r="P28" s="8"/>
      <c r="Q28" s="8"/>
      <c r="R28" s="8"/>
      <c r="S28" s="8"/>
      <c r="T28" s="8"/>
      <c r="U28" s="8"/>
      <c r="V28" s="8"/>
      <c r="W28" s="8"/>
    </row>
    <row r="29" ht="30.75" customHeight="1" spans="1:23">
      <c r="A29" s="7" t="s">
        <v>72</v>
      </c>
      <c r="B29" s="7" t="s">
        <v>249</v>
      </c>
      <c r="C29" s="7" t="s">
        <v>250</v>
      </c>
      <c r="D29" s="7" t="s">
        <v>102</v>
      </c>
      <c r="E29" s="7" t="s">
        <v>103</v>
      </c>
      <c r="F29" s="7" t="s">
        <v>245</v>
      </c>
      <c r="G29" s="7" t="s">
        <v>246</v>
      </c>
      <c r="H29" s="8">
        <v>7470.46</v>
      </c>
      <c r="I29" s="8">
        <v>7470.46</v>
      </c>
      <c r="J29" s="7"/>
      <c r="K29" s="8"/>
      <c r="L29" s="8">
        <v>7470.46</v>
      </c>
      <c r="M29" s="8"/>
      <c r="N29" s="8"/>
      <c r="O29" s="8"/>
      <c r="P29" s="8"/>
      <c r="Q29" s="8"/>
      <c r="R29" s="8"/>
      <c r="S29" s="8"/>
      <c r="T29" s="8"/>
      <c r="U29" s="8"/>
      <c r="V29" s="8"/>
      <c r="W29" s="8"/>
    </row>
    <row r="30" ht="30.75" customHeight="1" spans="1:23">
      <c r="A30" s="7" t="s">
        <v>72</v>
      </c>
      <c r="B30" s="7" t="s">
        <v>251</v>
      </c>
      <c r="C30" s="7" t="s">
        <v>131</v>
      </c>
      <c r="D30" s="7" t="s">
        <v>130</v>
      </c>
      <c r="E30" s="7" t="s">
        <v>131</v>
      </c>
      <c r="F30" s="7" t="s">
        <v>252</v>
      </c>
      <c r="G30" s="7" t="s">
        <v>131</v>
      </c>
      <c r="H30" s="8">
        <v>234266.04</v>
      </c>
      <c r="I30" s="8">
        <v>234266.04</v>
      </c>
      <c r="J30" s="7"/>
      <c r="K30" s="8"/>
      <c r="L30" s="8">
        <v>234266.04</v>
      </c>
      <c r="M30" s="8"/>
      <c r="N30" s="8"/>
      <c r="O30" s="8"/>
      <c r="P30" s="8"/>
      <c r="Q30" s="8"/>
      <c r="R30" s="8"/>
      <c r="S30" s="8"/>
      <c r="T30" s="8"/>
      <c r="U30" s="8"/>
      <c r="V30" s="8"/>
      <c r="W30" s="8"/>
    </row>
    <row r="31" ht="30.75" customHeight="1" spans="1:23">
      <c r="A31" s="7" t="s">
        <v>72</v>
      </c>
      <c r="B31" s="7" t="s">
        <v>253</v>
      </c>
      <c r="C31" s="7" t="s">
        <v>254</v>
      </c>
      <c r="D31" s="7" t="s">
        <v>110</v>
      </c>
      <c r="E31" s="7" t="s">
        <v>111</v>
      </c>
      <c r="F31" s="7" t="s">
        <v>255</v>
      </c>
      <c r="G31" s="7" t="s">
        <v>256</v>
      </c>
      <c r="H31" s="8">
        <v>9000</v>
      </c>
      <c r="I31" s="8">
        <v>9000</v>
      </c>
      <c r="J31" s="7"/>
      <c r="K31" s="8"/>
      <c r="L31" s="8">
        <v>9000</v>
      </c>
      <c r="M31" s="8"/>
      <c r="N31" s="8"/>
      <c r="O31" s="8"/>
      <c r="P31" s="8"/>
      <c r="Q31" s="8"/>
      <c r="R31" s="8"/>
      <c r="S31" s="8"/>
      <c r="T31" s="8"/>
      <c r="U31" s="8"/>
      <c r="V31" s="8"/>
      <c r="W31" s="8"/>
    </row>
    <row r="32" ht="30.75" customHeight="1" spans="1:23">
      <c r="A32" s="7" t="s">
        <v>72</v>
      </c>
      <c r="B32" s="7" t="s">
        <v>257</v>
      </c>
      <c r="C32" s="7" t="s">
        <v>258</v>
      </c>
      <c r="D32" s="7" t="s">
        <v>102</v>
      </c>
      <c r="E32" s="7" t="s">
        <v>103</v>
      </c>
      <c r="F32" s="7" t="s">
        <v>259</v>
      </c>
      <c r="G32" s="7" t="s">
        <v>258</v>
      </c>
      <c r="H32" s="8">
        <v>32827.14</v>
      </c>
      <c r="I32" s="8">
        <v>32827.14</v>
      </c>
      <c r="J32" s="7"/>
      <c r="K32" s="8"/>
      <c r="L32" s="8">
        <v>32827.14</v>
      </c>
      <c r="M32" s="8"/>
      <c r="N32" s="8"/>
      <c r="O32" s="8"/>
      <c r="P32" s="8"/>
      <c r="Q32" s="8"/>
      <c r="R32" s="8"/>
      <c r="S32" s="8"/>
      <c r="T32" s="8"/>
      <c r="U32" s="8"/>
      <c r="V32" s="8"/>
      <c r="W32" s="8"/>
    </row>
    <row r="33" ht="30.75" customHeight="1" spans="1:23">
      <c r="A33" s="7" t="s">
        <v>72</v>
      </c>
      <c r="B33" s="7" t="s">
        <v>260</v>
      </c>
      <c r="C33" s="7" t="s">
        <v>261</v>
      </c>
      <c r="D33" s="7" t="s">
        <v>102</v>
      </c>
      <c r="E33" s="7" t="s">
        <v>103</v>
      </c>
      <c r="F33" s="7" t="s">
        <v>262</v>
      </c>
      <c r="G33" s="7" t="s">
        <v>263</v>
      </c>
      <c r="H33" s="8">
        <v>83400</v>
      </c>
      <c r="I33" s="8">
        <v>83400</v>
      </c>
      <c r="J33" s="7"/>
      <c r="K33" s="8"/>
      <c r="L33" s="8">
        <v>83400</v>
      </c>
      <c r="M33" s="8"/>
      <c r="N33" s="8"/>
      <c r="O33" s="8"/>
      <c r="P33" s="8"/>
      <c r="Q33" s="8"/>
      <c r="R33" s="8"/>
      <c r="S33" s="8"/>
      <c r="T33" s="8"/>
      <c r="U33" s="8"/>
      <c r="V33" s="8"/>
      <c r="W33" s="8"/>
    </row>
    <row r="34" ht="30.75" customHeight="1" spans="1:23">
      <c r="A34" s="7" t="s">
        <v>72</v>
      </c>
      <c r="B34" s="7" t="s">
        <v>264</v>
      </c>
      <c r="C34" s="7" t="s">
        <v>265</v>
      </c>
      <c r="D34" s="7" t="s">
        <v>102</v>
      </c>
      <c r="E34" s="7" t="s">
        <v>103</v>
      </c>
      <c r="F34" s="7" t="s">
        <v>262</v>
      </c>
      <c r="G34" s="7" t="s">
        <v>263</v>
      </c>
      <c r="H34" s="8">
        <v>8340</v>
      </c>
      <c r="I34" s="8">
        <v>8340</v>
      </c>
      <c r="J34" s="7"/>
      <c r="K34" s="8"/>
      <c r="L34" s="8">
        <v>8340</v>
      </c>
      <c r="M34" s="8"/>
      <c r="N34" s="8"/>
      <c r="O34" s="8"/>
      <c r="P34" s="8"/>
      <c r="Q34" s="8"/>
      <c r="R34" s="8"/>
      <c r="S34" s="8"/>
      <c r="T34" s="8"/>
      <c r="U34" s="8"/>
      <c r="V34" s="8"/>
      <c r="W34" s="8"/>
    </row>
    <row r="35" ht="30.75" customHeight="1" spans="1:23">
      <c r="A35" s="7" t="s">
        <v>72</v>
      </c>
      <c r="B35" s="7" t="s">
        <v>266</v>
      </c>
      <c r="C35" s="7" t="s">
        <v>267</v>
      </c>
      <c r="D35" s="7" t="s">
        <v>102</v>
      </c>
      <c r="E35" s="7" t="s">
        <v>103</v>
      </c>
      <c r="F35" s="7" t="s">
        <v>268</v>
      </c>
      <c r="G35" s="7" t="s">
        <v>269</v>
      </c>
      <c r="H35" s="8">
        <v>52110</v>
      </c>
      <c r="I35" s="8">
        <v>52110</v>
      </c>
      <c r="J35" s="7"/>
      <c r="K35" s="8"/>
      <c r="L35" s="8">
        <v>52110</v>
      </c>
      <c r="M35" s="8"/>
      <c r="N35" s="8"/>
      <c r="O35" s="8"/>
      <c r="P35" s="8"/>
      <c r="Q35" s="8"/>
      <c r="R35" s="8"/>
      <c r="S35" s="8"/>
      <c r="T35" s="8"/>
      <c r="U35" s="8"/>
      <c r="V35" s="8"/>
      <c r="W35" s="8"/>
    </row>
    <row r="36" ht="30.75" customHeight="1" spans="1:23">
      <c r="A36" s="7" t="s">
        <v>72</v>
      </c>
      <c r="B36" s="7" t="s">
        <v>266</v>
      </c>
      <c r="C36" s="7" t="s">
        <v>267</v>
      </c>
      <c r="D36" s="7" t="s">
        <v>102</v>
      </c>
      <c r="E36" s="7" t="s">
        <v>103</v>
      </c>
      <c r="F36" s="7" t="s">
        <v>270</v>
      </c>
      <c r="G36" s="7" t="s">
        <v>271</v>
      </c>
      <c r="H36" s="8">
        <v>26000</v>
      </c>
      <c r="I36" s="8">
        <v>26000</v>
      </c>
      <c r="J36" s="7"/>
      <c r="K36" s="8"/>
      <c r="L36" s="8">
        <v>26000</v>
      </c>
      <c r="M36" s="8"/>
      <c r="N36" s="8"/>
      <c r="O36" s="8"/>
      <c r="P36" s="8"/>
      <c r="Q36" s="8"/>
      <c r="R36" s="8"/>
      <c r="S36" s="8"/>
      <c r="T36" s="8"/>
      <c r="U36" s="8"/>
      <c r="V36" s="8"/>
      <c r="W36" s="8"/>
    </row>
    <row r="37" ht="30.75" customHeight="1" spans="1:23">
      <c r="A37" s="7" t="s">
        <v>72</v>
      </c>
      <c r="B37" s="7" t="s">
        <v>272</v>
      </c>
      <c r="C37" s="7" t="s">
        <v>183</v>
      </c>
      <c r="D37" s="7" t="s">
        <v>102</v>
      </c>
      <c r="E37" s="7" t="s">
        <v>103</v>
      </c>
      <c r="F37" s="7" t="s">
        <v>273</v>
      </c>
      <c r="G37" s="7" t="s">
        <v>183</v>
      </c>
      <c r="H37" s="8">
        <v>2300</v>
      </c>
      <c r="I37" s="8">
        <v>2300</v>
      </c>
      <c r="J37" s="7"/>
      <c r="K37" s="8"/>
      <c r="L37" s="8">
        <v>2300</v>
      </c>
      <c r="M37" s="8"/>
      <c r="N37" s="8"/>
      <c r="O37" s="8"/>
      <c r="P37" s="8"/>
      <c r="Q37" s="8"/>
      <c r="R37" s="8"/>
      <c r="S37" s="8"/>
      <c r="T37" s="8"/>
      <c r="U37" s="8"/>
      <c r="V37" s="8"/>
      <c r="W37" s="8"/>
    </row>
    <row r="38" ht="30.75" customHeight="1" spans="1:23">
      <c r="A38" s="7" t="s">
        <v>72</v>
      </c>
      <c r="B38" s="7" t="s">
        <v>266</v>
      </c>
      <c r="C38" s="7" t="s">
        <v>267</v>
      </c>
      <c r="D38" s="7" t="s">
        <v>102</v>
      </c>
      <c r="E38" s="7" t="s">
        <v>103</v>
      </c>
      <c r="F38" s="7" t="s">
        <v>262</v>
      </c>
      <c r="G38" s="7" t="s">
        <v>263</v>
      </c>
      <c r="H38" s="8">
        <v>6000</v>
      </c>
      <c r="I38" s="8">
        <v>6000</v>
      </c>
      <c r="J38" s="7"/>
      <c r="K38" s="8"/>
      <c r="L38" s="8">
        <v>6000</v>
      </c>
      <c r="M38" s="8"/>
      <c r="N38" s="8"/>
      <c r="O38" s="8"/>
      <c r="P38" s="8"/>
      <c r="Q38" s="8"/>
      <c r="R38" s="8"/>
      <c r="S38" s="8"/>
      <c r="T38" s="8"/>
      <c r="U38" s="8"/>
      <c r="V38" s="8"/>
      <c r="W38" s="8"/>
    </row>
    <row r="39" ht="30.75" customHeight="1" spans="1:23">
      <c r="A39" s="7" t="s">
        <v>72</v>
      </c>
      <c r="B39" s="7" t="s">
        <v>266</v>
      </c>
      <c r="C39" s="7" t="s">
        <v>267</v>
      </c>
      <c r="D39" s="7" t="s">
        <v>102</v>
      </c>
      <c r="E39" s="7" t="s">
        <v>103</v>
      </c>
      <c r="F39" s="7" t="s">
        <v>255</v>
      </c>
      <c r="G39" s="7" t="s">
        <v>256</v>
      </c>
      <c r="H39" s="8">
        <v>23000</v>
      </c>
      <c r="I39" s="8">
        <v>23000</v>
      </c>
      <c r="J39" s="7"/>
      <c r="K39" s="8"/>
      <c r="L39" s="8">
        <v>23000</v>
      </c>
      <c r="M39" s="8"/>
      <c r="N39" s="8"/>
      <c r="O39" s="8"/>
      <c r="P39" s="8"/>
      <c r="Q39" s="8"/>
      <c r="R39" s="8"/>
      <c r="S39" s="8"/>
      <c r="T39" s="8"/>
      <c r="U39" s="8"/>
      <c r="V39" s="8"/>
      <c r="W39" s="8"/>
    </row>
    <row r="40" ht="30.75" customHeight="1" spans="1:23">
      <c r="A40" s="7" t="s">
        <v>72</v>
      </c>
      <c r="B40" s="7" t="s">
        <v>266</v>
      </c>
      <c r="C40" s="7" t="s">
        <v>267</v>
      </c>
      <c r="D40" s="7" t="s">
        <v>102</v>
      </c>
      <c r="E40" s="7" t="s">
        <v>103</v>
      </c>
      <c r="F40" s="7" t="s">
        <v>274</v>
      </c>
      <c r="G40" s="7" t="s">
        <v>275</v>
      </c>
      <c r="H40" s="8">
        <v>21000</v>
      </c>
      <c r="I40" s="8">
        <v>21000</v>
      </c>
      <c r="J40" s="7"/>
      <c r="K40" s="8"/>
      <c r="L40" s="8">
        <v>21000</v>
      </c>
      <c r="M40" s="8"/>
      <c r="N40" s="8"/>
      <c r="O40" s="8"/>
      <c r="P40" s="8"/>
      <c r="Q40" s="8"/>
      <c r="R40" s="8"/>
      <c r="S40" s="8"/>
      <c r="T40" s="8"/>
      <c r="U40" s="8"/>
      <c r="V40" s="8"/>
      <c r="W40" s="8"/>
    </row>
    <row r="41" ht="30.75" customHeight="1" spans="1:23">
      <c r="A41" s="7" t="s">
        <v>72</v>
      </c>
      <c r="B41" s="7" t="s">
        <v>276</v>
      </c>
      <c r="C41" s="7" t="s">
        <v>277</v>
      </c>
      <c r="D41" s="7" t="s">
        <v>102</v>
      </c>
      <c r="E41" s="7" t="s">
        <v>103</v>
      </c>
      <c r="F41" s="7" t="s">
        <v>255</v>
      </c>
      <c r="G41" s="7" t="s">
        <v>256</v>
      </c>
      <c r="H41" s="8">
        <v>5250</v>
      </c>
      <c r="I41" s="8">
        <v>5250</v>
      </c>
      <c r="J41" s="7"/>
      <c r="K41" s="8"/>
      <c r="L41" s="8">
        <v>5250</v>
      </c>
      <c r="M41" s="8"/>
      <c r="N41" s="8"/>
      <c r="O41" s="8"/>
      <c r="P41" s="8"/>
      <c r="Q41" s="8"/>
      <c r="R41" s="8"/>
      <c r="S41" s="8"/>
      <c r="T41" s="8"/>
      <c r="U41" s="8"/>
      <c r="V41" s="8"/>
      <c r="W41" s="8"/>
    </row>
    <row r="42" ht="30.75" customHeight="1" spans="1:23">
      <c r="A42" s="7" t="s">
        <v>72</v>
      </c>
      <c r="B42" s="7" t="s">
        <v>278</v>
      </c>
      <c r="C42" s="7" t="s">
        <v>279</v>
      </c>
      <c r="D42" s="7" t="s">
        <v>110</v>
      </c>
      <c r="E42" s="7" t="s">
        <v>111</v>
      </c>
      <c r="F42" s="7" t="s">
        <v>280</v>
      </c>
      <c r="G42" s="7" t="s">
        <v>281</v>
      </c>
      <c r="H42" s="8">
        <v>321592.2</v>
      </c>
      <c r="I42" s="8">
        <v>321592.2</v>
      </c>
      <c r="J42" s="7"/>
      <c r="K42" s="8"/>
      <c r="L42" s="8">
        <v>321592.2</v>
      </c>
      <c r="M42" s="8"/>
      <c r="N42" s="8"/>
      <c r="O42" s="8"/>
      <c r="P42" s="8"/>
      <c r="Q42" s="8"/>
      <c r="R42" s="8"/>
      <c r="S42" s="8"/>
      <c r="T42" s="8"/>
      <c r="U42" s="8"/>
      <c r="V42" s="8"/>
      <c r="W42" s="8"/>
    </row>
    <row r="43" ht="30.85" customHeight="1" spans="1:23">
      <c r="A43" s="9" t="s">
        <v>178</v>
      </c>
      <c r="B43" s="9"/>
      <c r="C43" s="9"/>
      <c r="D43" s="9"/>
      <c r="E43" s="9"/>
      <c r="F43" s="9"/>
      <c r="G43" s="9"/>
      <c r="H43" s="8">
        <v>3603335.33</v>
      </c>
      <c r="I43" s="8">
        <v>3603335.33</v>
      </c>
      <c r="J43" s="8"/>
      <c r="K43" s="8"/>
      <c r="L43" s="8">
        <v>3603335.33</v>
      </c>
      <c r="M43" s="8"/>
      <c r="N43" s="8"/>
      <c r="O43" s="8"/>
      <c r="P43" s="8"/>
      <c r="Q43" s="8"/>
      <c r="R43" s="8"/>
      <c r="S43" s="8"/>
      <c r="T43" s="8"/>
      <c r="U43" s="8"/>
      <c r="V43" s="8"/>
      <c r="W43" s="8"/>
    </row>
  </sheetData>
  <mergeCells count="30">
    <mergeCell ref="A2:W2"/>
    <mergeCell ref="A3:G3"/>
    <mergeCell ref="H4:W4"/>
    <mergeCell ref="I5:M5"/>
    <mergeCell ref="N5:P5"/>
    <mergeCell ref="R5:W5"/>
    <mergeCell ref="A43:G43"/>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1388888888889" right="0.751388888888889" top="1" bottom="1" header="0.5" footer="0.5"/>
  <pageSetup paperSize="8" scale="50" orientation="landscape"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W34"/>
  <sheetViews>
    <sheetView showZeros="0" workbookViewId="0">
      <selection activeCell="A1" sqref="A1"/>
    </sheetView>
  </sheetViews>
  <sheetFormatPr defaultColWidth="10.7083333333333" defaultRowHeight="14.25" customHeight="1"/>
  <cols>
    <col min="1" max="1" width="16.1416666666667" customWidth="1"/>
    <col min="2" max="2" width="28.1333333333333" customWidth="1"/>
    <col min="3" max="3" width="38.2833333333333" customWidth="1"/>
    <col min="4" max="4" width="27.85" customWidth="1"/>
    <col min="5" max="5" width="13" customWidth="1"/>
    <col min="6" max="6" width="20.7083333333333" customWidth="1"/>
    <col min="7" max="7" width="11.575" customWidth="1"/>
    <col min="8" max="8" width="15.85" customWidth="1"/>
    <col min="9" max="23" width="12.85" customWidth="1"/>
  </cols>
  <sheetData>
    <row r="1" ht="13.5" customHeight="1" spans="1:23">
      <c r="A1" s="19"/>
      <c r="B1" s="19"/>
      <c r="C1" s="19"/>
      <c r="D1" s="19"/>
      <c r="E1" s="19"/>
      <c r="F1" s="19"/>
      <c r="G1" s="19"/>
      <c r="H1" s="19"/>
      <c r="I1" s="19"/>
      <c r="J1" s="19"/>
      <c r="K1" s="19"/>
      <c r="L1" s="19"/>
      <c r="M1" s="19"/>
      <c r="N1" s="19"/>
      <c r="O1" s="19"/>
      <c r="P1" s="19"/>
      <c r="Q1" s="19"/>
      <c r="R1" s="19"/>
      <c r="S1" s="19"/>
      <c r="T1" s="19"/>
      <c r="U1" s="19"/>
      <c r="V1" s="19"/>
      <c r="W1" s="23" t="s">
        <v>282</v>
      </c>
    </row>
    <row r="2" ht="45" customHeight="1" spans="1:23">
      <c r="A2" s="20" t="str">
        <f>"2026"&amp;"年部门项目支出预算表（其他运转类、特定目标类项目）"</f>
        <v>2026年部门项目支出预算表（其他运转类、特定目标类项目）</v>
      </c>
      <c r="B2" s="20"/>
      <c r="C2" s="20"/>
      <c r="D2" s="20"/>
      <c r="E2" s="20"/>
      <c r="F2" s="20"/>
      <c r="G2" s="20"/>
      <c r="H2" s="20"/>
      <c r="I2" s="20"/>
      <c r="J2" s="20"/>
      <c r="K2" s="20"/>
      <c r="L2" s="20"/>
      <c r="M2" s="20"/>
      <c r="N2" s="20"/>
      <c r="O2" s="20"/>
      <c r="P2" s="20"/>
      <c r="Q2" s="20"/>
      <c r="R2" s="20"/>
      <c r="S2" s="20"/>
      <c r="T2" s="20"/>
      <c r="U2" s="20"/>
      <c r="V2" s="20"/>
      <c r="W2" s="20"/>
    </row>
    <row r="3" ht="13.5" customHeight="1" spans="1:23">
      <c r="A3" s="19" t="str">
        <f>"单位名称："&amp;"楚雄彝族自治州文学艺术界联合会"</f>
        <v>单位名称：楚雄彝族自治州文学艺术界联合会</v>
      </c>
      <c r="B3" s="19"/>
      <c r="C3" s="19"/>
      <c r="D3" s="19"/>
      <c r="E3" s="19"/>
      <c r="F3" s="19"/>
      <c r="G3" s="19"/>
      <c r="H3" s="19"/>
      <c r="I3" s="19"/>
      <c r="J3" s="19"/>
      <c r="K3" s="19"/>
      <c r="L3" s="19"/>
      <c r="M3" s="19"/>
      <c r="N3" s="19"/>
      <c r="O3" s="19"/>
      <c r="P3" s="19"/>
      <c r="Q3" s="19"/>
      <c r="R3" s="19"/>
      <c r="S3" s="19"/>
      <c r="T3" s="19"/>
      <c r="U3" s="19"/>
      <c r="V3" s="19"/>
      <c r="W3" s="23" t="s">
        <v>55</v>
      </c>
    </row>
    <row r="4" ht="21.75" customHeight="1" spans="1:23">
      <c r="A4" s="9" t="s">
        <v>283</v>
      </c>
      <c r="B4" s="9" t="s">
        <v>202</v>
      </c>
      <c r="C4" s="9" t="s">
        <v>203</v>
      </c>
      <c r="D4" s="9" t="s">
        <v>201</v>
      </c>
      <c r="E4" s="9" t="s">
        <v>204</v>
      </c>
      <c r="F4" s="9" t="s">
        <v>205</v>
      </c>
      <c r="G4" s="9" t="s">
        <v>284</v>
      </c>
      <c r="H4" s="9" t="s">
        <v>285</v>
      </c>
      <c r="I4" s="9" t="s">
        <v>58</v>
      </c>
      <c r="J4" s="9" t="s">
        <v>286</v>
      </c>
      <c r="K4" s="9"/>
      <c r="L4" s="9"/>
      <c r="M4" s="9"/>
      <c r="N4" s="9" t="s">
        <v>210</v>
      </c>
      <c r="O4" s="9"/>
      <c r="P4" s="9"/>
      <c r="Q4" s="9" t="s">
        <v>64</v>
      </c>
      <c r="R4" s="9" t="s">
        <v>65</v>
      </c>
      <c r="S4" s="9"/>
      <c r="T4" s="9"/>
      <c r="U4" s="9"/>
      <c r="V4" s="9"/>
      <c r="W4" s="9"/>
    </row>
    <row r="5" ht="21.75" customHeight="1" spans="1:23">
      <c r="A5" s="9"/>
      <c r="B5" s="9"/>
      <c r="C5" s="9"/>
      <c r="D5" s="9"/>
      <c r="E5" s="9"/>
      <c r="F5" s="9"/>
      <c r="G5" s="9"/>
      <c r="H5" s="9"/>
      <c r="I5" s="9"/>
      <c r="J5" s="9" t="s">
        <v>61</v>
      </c>
      <c r="K5" s="9"/>
      <c r="L5" s="9" t="s">
        <v>62</v>
      </c>
      <c r="M5" s="9" t="s">
        <v>63</v>
      </c>
      <c r="N5" s="9" t="s">
        <v>61</v>
      </c>
      <c r="O5" s="9" t="s">
        <v>62</v>
      </c>
      <c r="P5" s="9" t="s">
        <v>63</v>
      </c>
      <c r="Q5" s="9"/>
      <c r="R5" s="9" t="s">
        <v>60</v>
      </c>
      <c r="S5" s="9" t="s">
        <v>66</v>
      </c>
      <c r="T5" s="9" t="s">
        <v>216</v>
      </c>
      <c r="U5" s="9" t="s">
        <v>68</v>
      </c>
      <c r="V5" s="9" t="s">
        <v>69</v>
      </c>
      <c r="W5" s="9" t="s">
        <v>70</v>
      </c>
    </row>
    <row r="6" ht="21" customHeight="1" spans="1:23">
      <c r="A6" s="9"/>
      <c r="B6" s="9"/>
      <c r="C6" s="9"/>
      <c r="D6" s="9"/>
      <c r="E6" s="9"/>
      <c r="F6" s="9"/>
      <c r="G6" s="9"/>
      <c r="H6" s="9"/>
      <c r="I6" s="9"/>
      <c r="J6" s="9" t="s">
        <v>60</v>
      </c>
      <c r="K6" s="9"/>
      <c r="L6" s="9"/>
      <c r="M6" s="9"/>
      <c r="N6" s="9"/>
      <c r="O6" s="9"/>
      <c r="P6" s="9"/>
      <c r="Q6" s="9"/>
      <c r="R6" s="9"/>
      <c r="S6" s="9"/>
      <c r="T6" s="9"/>
      <c r="U6" s="9"/>
      <c r="V6" s="9"/>
      <c r="W6" s="9"/>
    </row>
    <row r="7" ht="39.75" customHeight="1" spans="1:23">
      <c r="A7" s="9"/>
      <c r="B7" s="9"/>
      <c r="C7" s="9"/>
      <c r="D7" s="9"/>
      <c r="E7" s="9"/>
      <c r="F7" s="9"/>
      <c r="G7" s="9"/>
      <c r="H7" s="9"/>
      <c r="I7" s="9"/>
      <c r="J7" s="9" t="s">
        <v>60</v>
      </c>
      <c r="K7" s="9" t="s">
        <v>287</v>
      </c>
      <c r="L7" s="9"/>
      <c r="M7" s="9"/>
      <c r="N7" s="9"/>
      <c r="O7" s="9"/>
      <c r="P7" s="9"/>
      <c r="Q7" s="9"/>
      <c r="R7" s="9"/>
      <c r="S7" s="9"/>
      <c r="T7" s="9"/>
      <c r="U7" s="9"/>
      <c r="V7" s="9"/>
      <c r="W7" s="9"/>
    </row>
    <row r="8" ht="22" customHeight="1" spans="1:23">
      <c r="A8" s="56">
        <v>1</v>
      </c>
      <c r="B8" s="56">
        <v>2</v>
      </c>
      <c r="C8" s="56">
        <v>3</v>
      </c>
      <c r="D8" s="56">
        <v>4</v>
      </c>
      <c r="E8" s="56">
        <v>5</v>
      </c>
      <c r="F8" s="56">
        <v>6</v>
      </c>
      <c r="G8" s="56">
        <v>7</v>
      </c>
      <c r="H8" s="56">
        <v>8</v>
      </c>
      <c r="I8" s="56">
        <v>9</v>
      </c>
      <c r="J8" s="56">
        <v>10</v>
      </c>
      <c r="K8" s="56">
        <v>11</v>
      </c>
      <c r="L8" s="57">
        <v>12</v>
      </c>
      <c r="M8" s="57">
        <v>13</v>
      </c>
      <c r="N8" s="57">
        <v>14</v>
      </c>
      <c r="O8" s="57">
        <v>15</v>
      </c>
      <c r="P8" s="57">
        <v>16</v>
      </c>
      <c r="Q8" s="57">
        <v>17</v>
      </c>
      <c r="R8" s="57">
        <v>18</v>
      </c>
      <c r="S8" s="57">
        <v>19</v>
      </c>
      <c r="T8" s="57">
        <v>20</v>
      </c>
      <c r="U8" s="56">
        <v>21</v>
      </c>
      <c r="V8" s="56">
        <v>22</v>
      </c>
      <c r="W8" s="56">
        <v>23</v>
      </c>
    </row>
    <row r="9" ht="22" customHeight="1" spans="1:23">
      <c r="A9" s="7"/>
      <c r="B9" s="7"/>
      <c r="C9" s="7" t="s">
        <v>288</v>
      </c>
      <c r="D9" s="7"/>
      <c r="E9" s="7"/>
      <c r="F9" s="7"/>
      <c r="G9" s="7"/>
      <c r="H9" s="7"/>
      <c r="I9" s="17">
        <v>30000</v>
      </c>
      <c r="J9" s="8">
        <v>30000</v>
      </c>
      <c r="K9" s="8">
        <v>30000</v>
      </c>
      <c r="L9" s="8"/>
      <c r="M9" s="8"/>
      <c r="N9" s="8"/>
      <c r="O9" s="8"/>
      <c r="P9" s="8"/>
      <c r="Q9" s="8"/>
      <c r="R9" s="8"/>
      <c r="S9" s="8"/>
      <c r="T9" s="8"/>
      <c r="U9" s="8"/>
      <c r="V9" s="8"/>
      <c r="W9" s="8"/>
    </row>
    <row r="10" ht="22" customHeight="1" spans="1:23">
      <c r="A10" s="7" t="s">
        <v>289</v>
      </c>
      <c r="B10" s="7" t="s">
        <v>290</v>
      </c>
      <c r="C10" s="7" t="s">
        <v>288</v>
      </c>
      <c r="D10" s="7" t="s">
        <v>72</v>
      </c>
      <c r="E10" s="7" t="s">
        <v>104</v>
      </c>
      <c r="F10" s="7" t="s">
        <v>105</v>
      </c>
      <c r="G10" s="7" t="s">
        <v>268</v>
      </c>
      <c r="H10" s="7" t="s">
        <v>269</v>
      </c>
      <c r="I10" s="8">
        <v>12000</v>
      </c>
      <c r="J10" s="8">
        <v>12000</v>
      </c>
      <c r="K10" s="8">
        <v>12000</v>
      </c>
      <c r="L10" s="8"/>
      <c r="M10" s="8"/>
      <c r="N10" s="8"/>
      <c r="O10" s="8"/>
      <c r="P10" s="8"/>
      <c r="Q10" s="8"/>
      <c r="R10" s="8"/>
      <c r="S10" s="8"/>
      <c r="T10" s="8"/>
      <c r="U10" s="8"/>
      <c r="V10" s="8"/>
      <c r="W10" s="8"/>
    </row>
    <row r="11" ht="22" customHeight="1" spans="1:23">
      <c r="A11" s="7" t="s">
        <v>289</v>
      </c>
      <c r="B11" s="7" t="s">
        <v>290</v>
      </c>
      <c r="C11" s="7" t="s">
        <v>288</v>
      </c>
      <c r="D11" s="7" t="s">
        <v>72</v>
      </c>
      <c r="E11" s="7" t="s">
        <v>104</v>
      </c>
      <c r="F11" s="7" t="s">
        <v>105</v>
      </c>
      <c r="G11" s="7" t="s">
        <v>274</v>
      </c>
      <c r="H11" s="7" t="s">
        <v>275</v>
      </c>
      <c r="I11" s="8">
        <v>18000</v>
      </c>
      <c r="J11" s="8">
        <v>18000</v>
      </c>
      <c r="K11" s="8">
        <v>18000</v>
      </c>
      <c r="L11" s="8"/>
      <c r="M11" s="8"/>
      <c r="N11" s="8"/>
      <c r="O11" s="8"/>
      <c r="P11" s="7"/>
      <c r="Q11" s="8"/>
      <c r="R11" s="8"/>
      <c r="S11" s="8"/>
      <c r="T11" s="8"/>
      <c r="U11" s="8"/>
      <c r="V11" s="8"/>
      <c r="W11" s="8"/>
    </row>
    <row r="12" ht="22" customHeight="1" spans="1:23">
      <c r="A12" s="7"/>
      <c r="B12" s="7"/>
      <c r="C12" s="7" t="s">
        <v>291</v>
      </c>
      <c r="D12" s="7"/>
      <c r="E12" s="7"/>
      <c r="F12" s="7"/>
      <c r="G12" s="7"/>
      <c r="H12" s="7"/>
      <c r="I12" s="17">
        <v>500000</v>
      </c>
      <c r="J12" s="8">
        <v>500000</v>
      </c>
      <c r="K12" s="8">
        <v>500000</v>
      </c>
      <c r="L12" s="8"/>
      <c r="M12" s="8"/>
      <c r="N12" s="8"/>
      <c r="O12" s="8"/>
      <c r="P12" s="7"/>
      <c r="Q12" s="8"/>
      <c r="R12" s="8"/>
      <c r="S12" s="8"/>
      <c r="T12" s="8"/>
      <c r="U12" s="8"/>
      <c r="V12" s="8"/>
      <c r="W12" s="8"/>
    </row>
    <row r="13" ht="22" customHeight="1" spans="1:23">
      <c r="A13" s="7" t="s">
        <v>289</v>
      </c>
      <c r="B13" s="7" t="s">
        <v>292</v>
      </c>
      <c r="C13" s="7" t="s">
        <v>291</v>
      </c>
      <c r="D13" s="7" t="s">
        <v>72</v>
      </c>
      <c r="E13" s="7" t="s">
        <v>104</v>
      </c>
      <c r="F13" s="7" t="s">
        <v>105</v>
      </c>
      <c r="G13" s="7" t="s">
        <v>268</v>
      </c>
      <c r="H13" s="7" t="s">
        <v>269</v>
      </c>
      <c r="I13" s="8">
        <v>28960</v>
      </c>
      <c r="J13" s="8">
        <v>28960</v>
      </c>
      <c r="K13" s="8">
        <v>28960</v>
      </c>
      <c r="L13" s="8"/>
      <c r="M13" s="8"/>
      <c r="N13" s="8"/>
      <c r="O13" s="8"/>
      <c r="P13" s="7"/>
      <c r="Q13" s="8"/>
      <c r="R13" s="8"/>
      <c r="S13" s="8"/>
      <c r="T13" s="8"/>
      <c r="U13" s="8"/>
      <c r="V13" s="8"/>
      <c r="W13" s="8"/>
    </row>
    <row r="14" ht="22" customHeight="1" spans="1:23">
      <c r="A14" s="7" t="s">
        <v>289</v>
      </c>
      <c r="B14" s="7" t="s">
        <v>292</v>
      </c>
      <c r="C14" s="7" t="s">
        <v>291</v>
      </c>
      <c r="D14" s="7" t="s">
        <v>72</v>
      </c>
      <c r="E14" s="7" t="s">
        <v>104</v>
      </c>
      <c r="F14" s="7" t="s">
        <v>105</v>
      </c>
      <c r="G14" s="7" t="s">
        <v>293</v>
      </c>
      <c r="H14" s="7" t="s">
        <v>294</v>
      </c>
      <c r="I14" s="8">
        <v>133920</v>
      </c>
      <c r="J14" s="8">
        <v>133920</v>
      </c>
      <c r="K14" s="8">
        <v>133920</v>
      </c>
      <c r="L14" s="8"/>
      <c r="M14" s="8"/>
      <c r="N14" s="8"/>
      <c r="O14" s="8"/>
      <c r="P14" s="7"/>
      <c r="Q14" s="8"/>
      <c r="R14" s="8"/>
      <c r="S14" s="8"/>
      <c r="T14" s="8"/>
      <c r="U14" s="8"/>
      <c r="V14" s="8"/>
      <c r="W14" s="8"/>
    </row>
    <row r="15" ht="22" customHeight="1" spans="1:23">
      <c r="A15" s="7" t="s">
        <v>289</v>
      </c>
      <c r="B15" s="7" t="s">
        <v>292</v>
      </c>
      <c r="C15" s="7" t="s">
        <v>291</v>
      </c>
      <c r="D15" s="7" t="s">
        <v>72</v>
      </c>
      <c r="E15" s="7" t="s">
        <v>104</v>
      </c>
      <c r="F15" s="7" t="s">
        <v>105</v>
      </c>
      <c r="G15" s="7" t="s">
        <v>295</v>
      </c>
      <c r="H15" s="7" t="s">
        <v>296</v>
      </c>
      <c r="I15" s="8">
        <v>30000</v>
      </c>
      <c r="J15" s="8">
        <v>30000</v>
      </c>
      <c r="K15" s="8">
        <v>30000</v>
      </c>
      <c r="L15" s="8"/>
      <c r="M15" s="8"/>
      <c r="N15" s="8"/>
      <c r="O15" s="8"/>
      <c r="P15" s="7"/>
      <c r="Q15" s="8"/>
      <c r="R15" s="8"/>
      <c r="S15" s="8"/>
      <c r="T15" s="8"/>
      <c r="U15" s="8"/>
      <c r="V15" s="8"/>
      <c r="W15" s="8"/>
    </row>
    <row r="16" ht="22" customHeight="1" spans="1:23">
      <c r="A16" s="7" t="s">
        <v>289</v>
      </c>
      <c r="B16" s="7" t="s">
        <v>292</v>
      </c>
      <c r="C16" s="7" t="s">
        <v>291</v>
      </c>
      <c r="D16" s="7" t="s">
        <v>72</v>
      </c>
      <c r="E16" s="7" t="s">
        <v>104</v>
      </c>
      <c r="F16" s="7" t="s">
        <v>105</v>
      </c>
      <c r="G16" s="7" t="s">
        <v>297</v>
      </c>
      <c r="H16" s="7" t="s">
        <v>298</v>
      </c>
      <c r="I16" s="8">
        <v>25200</v>
      </c>
      <c r="J16" s="8">
        <v>25200</v>
      </c>
      <c r="K16" s="8">
        <v>25200</v>
      </c>
      <c r="L16" s="8"/>
      <c r="M16" s="8"/>
      <c r="N16" s="8"/>
      <c r="O16" s="8"/>
      <c r="P16" s="7"/>
      <c r="Q16" s="8"/>
      <c r="R16" s="8"/>
      <c r="S16" s="8"/>
      <c r="T16" s="8"/>
      <c r="U16" s="8"/>
      <c r="V16" s="8"/>
      <c r="W16" s="8"/>
    </row>
    <row r="17" ht="22" customHeight="1" spans="1:23">
      <c r="A17" s="7" t="s">
        <v>289</v>
      </c>
      <c r="B17" s="7" t="s">
        <v>292</v>
      </c>
      <c r="C17" s="7" t="s">
        <v>291</v>
      </c>
      <c r="D17" s="7" t="s">
        <v>72</v>
      </c>
      <c r="E17" s="7" t="s">
        <v>104</v>
      </c>
      <c r="F17" s="7" t="s">
        <v>105</v>
      </c>
      <c r="G17" s="7" t="s">
        <v>270</v>
      </c>
      <c r="H17" s="7" t="s">
        <v>271</v>
      </c>
      <c r="I17" s="8">
        <v>31000</v>
      </c>
      <c r="J17" s="8">
        <v>31000</v>
      </c>
      <c r="K17" s="8">
        <v>31000</v>
      </c>
      <c r="L17" s="8"/>
      <c r="M17" s="8"/>
      <c r="N17" s="8"/>
      <c r="O17" s="8"/>
      <c r="P17" s="7"/>
      <c r="Q17" s="8"/>
      <c r="R17" s="8"/>
      <c r="S17" s="8"/>
      <c r="T17" s="8"/>
      <c r="U17" s="8"/>
      <c r="V17" s="8"/>
      <c r="W17" s="8"/>
    </row>
    <row r="18" ht="22" customHeight="1" spans="1:23">
      <c r="A18" s="7" t="s">
        <v>289</v>
      </c>
      <c r="B18" s="7" t="s">
        <v>292</v>
      </c>
      <c r="C18" s="7" t="s">
        <v>291</v>
      </c>
      <c r="D18" s="7" t="s">
        <v>72</v>
      </c>
      <c r="E18" s="7" t="s">
        <v>104</v>
      </c>
      <c r="F18" s="7" t="s">
        <v>105</v>
      </c>
      <c r="G18" s="7" t="s">
        <v>299</v>
      </c>
      <c r="H18" s="7" t="s">
        <v>300</v>
      </c>
      <c r="I18" s="8">
        <v>49920</v>
      </c>
      <c r="J18" s="8">
        <v>49920</v>
      </c>
      <c r="K18" s="8">
        <v>49920</v>
      </c>
      <c r="L18" s="8"/>
      <c r="M18" s="8"/>
      <c r="N18" s="8"/>
      <c r="O18" s="8"/>
      <c r="P18" s="7"/>
      <c r="Q18" s="8"/>
      <c r="R18" s="8"/>
      <c r="S18" s="8"/>
      <c r="T18" s="8"/>
      <c r="U18" s="8"/>
      <c r="V18" s="8"/>
      <c r="W18" s="8"/>
    </row>
    <row r="19" ht="22" customHeight="1" spans="1:23">
      <c r="A19" s="7" t="s">
        <v>289</v>
      </c>
      <c r="B19" s="7" t="s">
        <v>292</v>
      </c>
      <c r="C19" s="7" t="s">
        <v>291</v>
      </c>
      <c r="D19" s="7" t="s">
        <v>72</v>
      </c>
      <c r="E19" s="7" t="s">
        <v>104</v>
      </c>
      <c r="F19" s="7" t="s">
        <v>105</v>
      </c>
      <c r="G19" s="7" t="s">
        <v>299</v>
      </c>
      <c r="H19" s="7" t="s">
        <v>300</v>
      </c>
      <c r="I19" s="8">
        <v>150000</v>
      </c>
      <c r="J19" s="8">
        <v>150000</v>
      </c>
      <c r="K19" s="8">
        <v>150000</v>
      </c>
      <c r="L19" s="8"/>
      <c r="M19" s="8"/>
      <c r="N19" s="8"/>
      <c r="O19" s="8"/>
      <c r="P19" s="7"/>
      <c r="Q19" s="8"/>
      <c r="R19" s="8"/>
      <c r="S19" s="8"/>
      <c r="T19" s="8"/>
      <c r="U19" s="8"/>
      <c r="V19" s="8"/>
      <c r="W19" s="8"/>
    </row>
    <row r="20" ht="22" customHeight="1" spans="1:23">
      <c r="A20" s="7" t="s">
        <v>289</v>
      </c>
      <c r="B20" s="7" t="s">
        <v>292</v>
      </c>
      <c r="C20" s="7" t="s">
        <v>291</v>
      </c>
      <c r="D20" s="7" t="s">
        <v>72</v>
      </c>
      <c r="E20" s="7" t="s">
        <v>104</v>
      </c>
      <c r="F20" s="7" t="s">
        <v>105</v>
      </c>
      <c r="G20" s="7" t="s">
        <v>274</v>
      </c>
      <c r="H20" s="7" t="s">
        <v>275</v>
      </c>
      <c r="I20" s="8">
        <v>51000</v>
      </c>
      <c r="J20" s="8">
        <v>51000</v>
      </c>
      <c r="K20" s="8">
        <v>51000</v>
      </c>
      <c r="L20" s="8"/>
      <c r="M20" s="8"/>
      <c r="N20" s="8"/>
      <c r="O20" s="8"/>
      <c r="P20" s="7"/>
      <c r="Q20" s="8"/>
      <c r="R20" s="8"/>
      <c r="S20" s="8"/>
      <c r="T20" s="8"/>
      <c r="U20" s="8"/>
      <c r="V20" s="8"/>
      <c r="W20" s="8"/>
    </row>
    <row r="21" ht="22" customHeight="1" spans="1:23">
      <c r="A21" s="7"/>
      <c r="B21" s="7"/>
      <c r="C21" s="7" t="s">
        <v>301</v>
      </c>
      <c r="D21" s="7"/>
      <c r="E21" s="7"/>
      <c r="F21" s="7"/>
      <c r="G21" s="7"/>
      <c r="H21" s="7"/>
      <c r="I21" s="17">
        <v>570000</v>
      </c>
      <c r="J21" s="8">
        <v>570000</v>
      </c>
      <c r="K21" s="8">
        <v>570000</v>
      </c>
      <c r="L21" s="8"/>
      <c r="M21" s="8"/>
      <c r="N21" s="8"/>
      <c r="O21" s="8"/>
      <c r="P21" s="7"/>
      <c r="Q21" s="8"/>
      <c r="R21" s="8"/>
      <c r="S21" s="8"/>
      <c r="T21" s="8"/>
      <c r="U21" s="8"/>
      <c r="V21" s="8"/>
      <c r="W21" s="8"/>
    </row>
    <row r="22" ht="22" customHeight="1" spans="1:23">
      <c r="A22" s="7" t="s">
        <v>289</v>
      </c>
      <c r="B22" s="7" t="s">
        <v>302</v>
      </c>
      <c r="C22" s="7" t="s">
        <v>301</v>
      </c>
      <c r="D22" s="7" t="s">
        <v>72</v>
      </c>
      <c r="E22" s="7" t="s">
        <v>104</v>
      </c>
      <c r="F22" s="7" t="s">
        <v>105</v>
      </c>
      <c r="G22" s="7" t="s">
        <v>293</v>
      </c>
      <c r="H22" s="7" t="s">
        <v>294</v>
      </c>
      <c r="I22" s="8">
        <v>69000</v>
      </c>
      <c r="J22" s="8">
        <v>69000</v>
      </c>
      <c r="K22" s="8">
        <v>69000</v>
      </c>
      <c r="L22" s="8"/>
      <c r="M22" s="8"/>
      <c r="N22" s="8"/>
      <c r="O22" s="8"/>
      <c r="P22" s="7"/>
      <c r="Q22" s="8"/>
      <c r="R22" s="8"/>
      <c r="S22" s="8"/>
      <c r="T22" s="8"/>
      <c r="U22" s="8"/>
      <c r="V22" s="8"/>
      <c r="W22" s="8"/>
    </row>
    <row r="23" ht="22" customHeight="1" spans="1:23">
      <c r="A23" s="7" t="s">
        <v>289</v>
      </c>
      <c r="B23" s="7" t="s">
        <v>302</v>
      </c>
      <c r="C23" s="7" t="s">
        <v>301</v>
      </c>
      <c r="D23" s="7" t="s">
        <v>72</v>
      </c>
      <c r="E23" s="7" t="s">
        <v>104</v>
      </c>
      <c r="F23" s="7" t="s">
        <v>105</v>
      </c>
      <c r="G23" s="7" t="s">
        <v>270</v>
      </c>
      <c r="H23" s="7" t="s">
        <v>271</v>
      </c>
      <c r="I23" s="8">
        <v>9000</v>
      </c>
      <c r="J23" s="8">
        <v>9000</v>
      </c>
      <c r="K23" s="8">
        <v>9000</v>
      </c>
      <c r="L23" s="8"/>
      <c r="M23" s="8"/>
      <c r="N23" s="8"/>
      <c r="O23" s="8"/>
      <c r="P23" s="7"/>
      <c r="Q23" s="8"/>
      <c r="R23" s="8"/>
      <c r="S23" s="8"/>
      <c r="T23" s="8"/>
      <c r="U23" s="8"/>
      <c r="V23" s="8"/>
      <c r="W23" s="8"/>
    </row>
    <row r="24" ht="22" customHeight="1" spans="1:23">
      <c r="A24" s="7" t="s">
        <v>289</v>
      </c>
      <c r="B24" s="7" t="s">
        <v>302</v>
      </c>
      <c r="C24" s="7" t="s">
        <v>301</v>
      </c>
      <c r="D24" s="7" t="s">
        <v>72</v>
      </c>
      <c r="E24" s="7" t="s">
        <v>104</v>
      </c>
      <c r="F24" s="7" t="s">
        <v>105</v>
      </c>
      <c r="G24" s="7" t="s">
        <v>303</v>
      </c>
      <c r="H24" s="7" t="s">
        <v>304</v>
      </c>
      <c r="I24" s="8">
        <v>48000</v>
      </c>
      <c r="J24" s="8">
        <v>48000</v>
      </c>
      <c r="K24" s="8">
        <v>48000</v>
      </c>
      <c r="L24" s="8"/>
      <c r="M24" s="8"/>
      <c r="N24" s="8"/>
      <c r="O24" s="8"/>
      <c r="P24" s="7"/>
      <c r="Q24" s="8"/>
      <c r="R24" s="8"/>
      <c r="S24" s="8"/>
      <c r="T24" s="8"/>
      <c r="U24" s="8"/>
      <c r="V24" s="8"/>
      <c r="W24" s="8"/>
    </row>
    <row r="25" ht="22" customHeight="1" spans="1:23">
      <c r="A25" s="7" t="s">
        <v>289</v>
      </c>
      <c r="B25" s="7" t="s">
        <v>302</v>
      </c>
      <c r="C25" s="7" t="s">
        <v>301</v>
      </c>
      <c r="D25" s="7" t="s">
        <v>72</v>
      </c>
      <c r="E25" s="7" t="s">
        <v>104</v>
      </c>
      <c r="F25" s="7" t="s">
        <v>105</v>
      </c>
      <c r="G25" s="7" t="s">
        <v>299</v>
      </c>
      <c r="H25" s="7" t="s">
        <v>300</v>
      </c>
      <c r="I25" s="8">
        <v>163200</v>
      </c>
      <c r="J25" s="8">
        <v>163200</v>
      </c>
      <c r="K25" s="8">
        <v>163200</v>
      </c>
      <c r="L25" s="8"/>
      <c r="M25" s="8"/>
      <c r="N25" s="8"/>
      <c r="O25" s="8"/>
      <c r="P25" s="7"/>
      <c r="Q25" s="8"/>
      <c r="R25" s="8"/>
      <c r="S25" s="8"/>
      <c r="T25" s="8"/>
      <c r="U25" s="8"/>
      <c r="V25" s="8"/>
      <c r="W25" s="8"/>
    </row>
    <row r="26" ht="22" customHeight="1" spans="1:23">
      <c r="A26" s="7" t="s">
        <v>289</v>
      </c>
      <c r="B26" s="7" t="s">
        <v>302</v>
      </c>
      <c r="C26" s="7" t="s">
        <v>301</v>
      </c>
      <c r="D26" s="7" t="s">
        <v>72</v>
      </c>
      <c r="E26" s="7" t="s">
        <v>104</v>
      </c>
      <c r="F26" s="7" t="s">
        <v>105</v>
      </c>
      <c r="G26" s="7" t="s">
        <v>299</v>
      </c>
      <c r="H26" s="7" t="s">
        <v>300</v>
      </c>
      <c r="I26" s="8">
        <v>180000</v>
      </c>
      <c r="J26" s="8">
        <v>180000</v>
      </c>
      <c r="K26" s="8">
        <v>180000</v>
      </c>
      <c r="L26" s="8"/>
      <c r="M26" s="8"/>
      <c r="N26" s="8"/>
      <c r="O26" s="8"/>
      <c r="P26" s="7"/>
      <c r="Q26" s="8"/>
      <c r="R26" s="8"/>
      <c r="S26" s="8"/>
      <c r="T26" s="8"/>
      <c r="U26" s="8"/>
      <c r="V26" s="8"/>
      <c r="W26" s="8"/>
    </row>
    <row r="27" ht="22" customHeight="1" spans="1:23">
      <c r="A27" s="7" t="s">
        <v>289</v>
      </c>
      <c r="B27" s="7" t="s">
        <v>302</v>
      </c>
      <c r="C27" s="7" t="s">
        <v>301</v>
      </c>
      <c r="D27" s="7" t="s">
        <v>72</v>
      </c>
      <c r="E27" s="7" t="s">
        <v>104</v>
      </c>
      <c r="F27" s="7" t="s">
        <v>105</v>
      </c>
      <c r="G27" s="7" t="s">
        <v>274</v>
      </c>
      <c r="H27" s="7" t="s">
        <v>275</v>
      </c>
      <c r="I27" s="8">
        <v>90800</v>
      </c>
      <c r="J27" s="8">
        <v>90800</v>
      </c>
      <c r="K27" s="8">
        <v>90800</v>
      </c>
      <c r="L27" s="8"/>
      <c r="M27" s="8"/>
      <c r="N27" s="8"/>
      <c r="O27" s="8"/>
      <c r="P27" s="7"/>
      <c r="Q27" s="8"/>
      <c r="R27" s="8"/>
      <c r="S27" s="8"/>
      <c r="T27" s="8"/>
      <c r="U27" s="8"/>
      <c r="V27" s="8"/>
      <c r="W27" s="8"/>
    </row>
    <row r="28" ht="22" customHeight="1" spans="1:23">
      <c r="A28" s="7" t="s">
        <v>289</v>
      </c>
      <c r="B28" s="7" t="s">
        <v>302</v>
      </c>
      <c r="C28" s="7" t="s">
        <v>301</v>
      </c>
      <c r="D28" s="7" t="s">
        <v>72</v>
      </c>
      <c r="E28" s="7" t="s">
        <v>104</v>
      </c>
      <c r="F28" s="7" t="s">
        <v>105</v>
      </c>
      <c r="G28" s="7" t="s">
        <v>262</v>
      </c>
      <c r="H28" s="7" t="s">
        <v>263</v>
      </c>
      <c r="I28" s="8">
        <v>10000</v>
      </c>
      <c r="J28" s="8">
        <v>10000</v>
      </c>
      <c r="K28" s="8">
        <v>10000</v>
      </c>
      <c r="L28" s="8"/>
      <c r="M28" s="8"/>
      <c r="N28" s="8"/>
      <c r="O28" s="8"/>
      <c r="P28" s="7"/>
      <c r="Q28" s="8"/>
      <c r="R28" s="8"/>
      <c r="S28" s="8"/>
      <c r="T28" s="8"/>
      <c r="U28" s="8"/>
      <c r="V28" s="8"/>
      <c r="W28" s="8"/>
    </row>
    <row r="29" ht="22" customHeight="1" spans="1:23">
      <c r="A29" s="7"/>
      <c r="B29" s="7"/>
      <c r="C29" s="7" t="s">
        <v>305</v>
      </c>
      <c r="D29" s="7"/>
      <c r="E29" s="7"/>
      <c r="F29" s="7"/>
      <c r="G29" s="7"/>
      <c r="H29" s="7"/>
      <c r="I29" s="17">
        <v>100000</v>
      </c>
      <c r="J29" s="8">
        <v>100000</v>
      </c>
      <c r="K29" s="8">
        <v>100000</v>
      </c>
      <c r="L29" s="8"/>
      <c r="M29" s="8"/>
      <c r="N29" s="8"/>
      <c r="O29" s="8"/>
      <c r="P29" s="7"/>
      <c r="Q29" s="8"/>
      <c r="R29" s="8"/>
      <c r="S29" s="8"/>
      <c r="T29" s="8"/>
      <c r="U29" s="8"/>
      <c r="V29" s="8"/>
      <c r="W29" s="8"/>
    </row>
    <row r="30" ht="22" customHeight="1" spans="1:23">
      <c r="A30" s="7" t="s">
        <v>289</v>
      </c>
      <c r="B30" s="7" t="s">
        <v>306</v>
      </c>
      <c r="C30" s="7" t="s">
        <v>305</v>
      </c>
      <c r="D30" s="7" t="s">
        <v>72</v>
      </c>
      <c r="E30" s="7" t="s">
        <v>104</v>
      </c>
      <c r="F30" s="7" t="s">
        <v>105</v>
      </c>
      <c r="G30" s="7" t="s">
        <v>268</v>
      </c>
      <c r="H30" s="7" t="s">
        <v>269</v>
      </c>
      <c r="I30" s="8">
        <v>20000</v>
      </c>
      <c r="J30" s="8">
        <v>20000</v>
      </c>
      <c r="K30" s="8">
        <v>20000</v>
      </c>
      <c r="L30" s="8"/>
      <c r="M30" s="8"/>
      <c r="N30" s="8"/>
      <c r="O30" s="8"/>
      <c r="P30" s="7"/>
      <c r="Q30" s="8"/>
      <c r="R30" s="8"/>
      <c r="S30" s="8"/>
      <c r="T30" s="8"/>
      <c r="U30" s="8"/>
      <c r="V30" s="8"/>
      <c r="W30" s="8"/>
    </row>
    <row r="31" ht="22" customHeight="1" spans="1:23">
      <c r="A31" s="7" t="s">
        <v>289</v>
      </c>
      <c r="B31" s="7" t="s">
        <v>306</v>
      </c>
      <c r="C31" s="7" t="s">
        <v>305</v>
      </c>
      <c r="D31" s="7" t="s">
        <v>72</v>
      </c>
      <c r="E31" s="7" t="s">
        <v>104</v>
      </c>
      <c r="F31" s="7" t="s">
        <v>105</v>
      </c>
      <c r="G31" s="7" t="s">
        <v>270</v>
      </c>
      <c r="H31" s="7" t="s">
        <v>271</v>
      </c>
      <c r="I31" s="8">
        <v>30000</v>
      </c>
      <c r="J31" s="8">
        <v>30000</v>
      </c>
      <c r="K31" s="8">
        <v>30000</v>
      </c>
      <c r="L31" s="8"/>
      <c r="M31" s="8"/>
      <c r="N31" s="8"/>
      <c r="O31" s="8"/>
      <c r="P31" s="7"/>
      <c r="Q31" s="8"/>
      <c r="R31" s="8"/>
      <c r="S31" s="8"/>
      <c r="T31" s="8"/>
      <c r="U31" s="8"/>
      <c r="V31" s="8"/>
      <c r="W31" s="8"/>
    </row>
    <row r="32" ht="22" customHeight="1" spans="1:23">
      <c r="A32" s="7" t="s">
        <v>289</v>
      </c>
      <c r="B32" s="7" t="s">
        <v>306</v>
      </c>
      <c r="C32" s="7" t="s">
        <v>305</v>
      </c>
      <c r="D32" s="7" t="s">
        <v>72</v>
      </c>
      <c r="E32" s="7" t="s">
        <v>104</v>
      </c>
      <c r="F32" s="7" t="s">
        <v>105</v>
      </c>
      <c r="G32" s="7" t="s">
        <v>307</v>
      </c>
      <c r="H32" s="7" t="s">
        <v>308</v>
      </c>
      <c r="I32" s="8">
        <v>30000</v>
      </c>
      <c r="J32" s="8">
        <v>30000</v>
      </c>
      <c r="K32" s="8">
        <v>30000</v>
      </c>
      <c r="L32" s="8"/>
      <c r="M32" s="8"/>
      <c r="N32" s="8"/>
      <c r="O32" s="8"/>
      <c r="P32" s="7"/>
      <c r="Q32" s="8"/>
      <c r="R32" s="8"/>
      <c r="S32" s="8"/>
      <c r="T32" s="8"/>
      <c r="U32" s="8"/>
      <c r="V32" s="8"/>
      <c r="W32" s="8"/>
    </row>
    <row r="33" ht="22" customHeight="1" spans="1:23">
      <c r="A33" s="7" t="s">
        <v>289</v>
      </c>
      <c r="B33" s="7" t="s">
        <v>306</v>
      </c>
      <c r="C33" s="7" t="s">
        <v>305</v>
      </c>
      <c r="D33" s="7" t="s">
        <v>72</v>
      </c>
      <c r="E33" s="7" t="s">
        <v>104</v>
      </c>
      <c r="F33" s="7" t="s">
        <v>105</v>
      </c>
      <c r="G33" s="7" t="s">
        <v>274</v>
      </c>
      <c r="H33" s="7" t="s">
        <v>275</v>
      </c>
      <c r="I33" s="8">
        <v>20000</v>
      </c>
      <c r="J33" s="8">
        <v>20000</v>
      </c>
      <c r="K33" s="8">
        <v>20000</v>
      </c>
      <c r="L33" s="8"/>
      <c r="M33" s="8"/>
      <c r="N33" s="8"/>
      <c r="O33" s="8"/>
      <c r="P33" s="7"/>
      <c r="Q33" s="8"/>
      <c r="R33" s="8"/>
      <c r="S33" s="8"/>
      <c r="T33" s="8"/>
      <c r="U33" s="8"/>
      <c r="V33" s="8"/>
      <c r="W33" s="8"/>
    </row>
    <row r="34" ht="22" customHeight="1" spans="1:23">
      <c r="A34" s="9" t="s">
        <v>58</v>
      </c>
      <c r="B34" s="9"/>
      <c r="C34" s="9"/>
      <c r="D34" s="9"/>
      <c r="E34" s="9"/>
      <c r="F34" s="9"/>
      <c r="G34" s="9"/>
      <c r="H34" s="9"/>
      <c r="I34" s="8">
        <v>1200000</v>
      </c>
      <c r="J34" s="8">
        <v>1200000</v>
      </c>
      <c r="K34" s="8">
        <v>1200000</v>
      </c>
      <c r="L34" s="8"/>
      <c r="M34" s="8"/>
      <c r="N34" s="8"/>
      <c r="O34" s="8"/>
      <c r="P34" s="8"/>
      <c r="Q34" s="8"/>
      <c r="R34" s="8"/>
      <c r="S34" s="8"/>
      <c r="T34" s="8"/>
      <c r="U34" s="8"/>
      <c r="V34" s="8"/>
      <c r="W34" s="8"/>
    </row>
  </sheetData>
  <mergeCells count="28">
    <mergeCell ref="A2:W2"/>
    <mergeCell ref="A3:H3"/>
    <mergeCell ref="J4:M4"/>
    <mergeCell ref="N4:P4"/>
    <mergeCell ref="R4:W4"/>
    <mergeCell ref="A34:H34"/>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ageMargins left="0.751388888888889" right="0.751388888888889" top="1" bottom="1" header="0.5" footer="0.5"/>
  <pageSetup paperSize="8" scale="53"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18</vt:i4>
      </vt:variant>
    </vt:vector>
  </HeadingPairs>
  <TitlesOfParts>
    <vt:vector size="18" baseType="lpstr">
      <vt:lpstr>部门财务收支预算总表01-1</vt:lpstr>
      <vt:lpstr>部门收入预算表01-2</vt:lpstr>
      <vt:lpstr>部门支出预算表01-3 </vt:lpstr>
      <vt:lpstr>部门财政拨款收支预算总表02-1</vt:lpstr>
      <vt:lpstr>一般公共预算支出预算表02-2</vt:lpstr>
      <vt:lpstr>一般公共预算“三公”经费支出预算表03</vt:lpstr>
      <vt:lpstr>部门“三公”经费预算表03-1</vt:lpstr>
      <vt:lpstr>部门基本支出预算表（人员类、运转类公用经费项目）04</vt:lpstr>
      <vt:lpstr>部门项目支出预算表（其他运转类、特定目标类项目）05-1</vt:lpstr>
      <vt:lpstr>部门项目支出绩效目标表05-2</vt:lpstr>
      <vt:lpstr>部门政府性基金预算支出预算表06</vt:lpstr>
      <vt:lpstr>部门政府采购预算表07 </vt:lpstr>
      <vt:lpstr>部门政府购买服务预算表08 </vt:lpstr>
      <vt:lpstr>对下转移支付预算表09-1</vt:lpstr>
      <vt:lpstr>对下转移支付绩效目标表09-2</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2026-01-30T06:56:00Z</dcterms:created>
  <dcterms:modified xsi:type="dcterms:W3CDTF">2026-02-05T06:52:27Z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2052-11.8.2.10154</vt:lpwstr>
  </property>
</Properties>
</file>